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F307" i="9"/>
  <c r="E307" i="9"/>
  <c r="B307" i="9" s="1"/>
  <c r="H306" i="9"/>
  <c r="E306" i="9" s="1"/>
  <c r="B306" i="9" s="1"/>
  <c r="G306" i="9"/>
  <c r="F306" i="9"/>
  <c r="H305" i="9"/>
  <c r="G305" i="9"/>
  <c r="E305" i="9" s="1"/>
  <c r="B305" i="9" s="1"/>
  <c r="F305" i="9"/>
  <c r="H304" i="9"/>
  <c r="G304" i="9"/>
  <c r="E304" i="9" s="1"/>
  <c r="B304" i="9" s="1"/>
  <c r="F304" i="9"/>
  <c r="H303" i="9"/>
  <c r="G303" i="9"/>
  <c r="E303" i="9" s="1"/>
  <c r="B303" i="9" s="1"/>
  <c r="F303" i="9"/>
  <c r="H302" i="9"/>
  <c r="G302" i="9"/>
  <c r="F302" i="9"/>
  <c r="E302" i="9"/>
  <c r="B302" i="9" s="1"/>
  <c r="H301" i="9"/>
  <c r="G301" i="9"/>
  <c r="F301" i="9"/>
  <c r="E301" i="9"/>
  <c r="B301" i="9" s="1"/>
  <c r="H300" i="9"/>
  <c r="G300" i="9"/>
  <c r="F300" i="9"/>
  <c r="H299" i="9"/>
  <c r="G299" i="9"/>
  <c r="E299" i="9" s="1"/>
  <c r="B299" i="9" s="1"/>
  <c r="F299" i="9"/>
  <c r="H298" i="9"/>
  <c r="G298" i="9"/>
  <c r="E298" i="9" s="1"/>
  <c r="B298" i="9" s="1"/>
  <c r="F298" i="9"/>
  <c r="H297" i="9"/>
  <c r="G297" i="9"/>
  <c r="F297" i="9"/>
  <c r="E297" i="9"/>
  <c r="B297" i="9" s="1"/>
  <c r="H296" i="9"/>
  <c r="G296" i="9"/>
  <c r="E296" i="9" s="1"/>
  <c r="B296" i="9" s="1"/>
  <c r="F296" i="9"/>
  <c r="H295" i="9"/>
  <c r="G295" i="9"/>
  <c r="E295" i="9" s="1"/>
  <c r="B295" i="9" s="1"/>
  <c r="F295" i="9"/>
  <c r="H294" i="9"/>
  <c r="E294" i="9" s="1"/>
  <c r="B294" i="9" s="1"/>
  <c r="G294" i="9"/>
  <c r="F294" i="9"/>
  <c r="H293" i="9"/>
  <c r="G293" i="9"/>
  <c r="F293" i="9"/>
  <c r="H292" i="9"/>
  <c r="G292" i="9"/>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L257" i="9"/>
  <c r="F257" i="9" s="1"/>
  <c r="B257" i="9" s="1"/>
  <c r="E257" i="9"/>
  <c r="M256" i="9"/>
  <c r="L256" i="9"/>
  <c r="F256" i="9"/>
  <c r="E256" i="9"/>
  <c r="B256" i="9" s="1"/>
  <c r="M255" i="9"/>
  <c r="L255" i="9"/>
  <c r="F255" i="9"/>
  <c r="B255" i="9" s="1"/>
  <c r="E255" i="9"/>
  <c r="M254" i="9"/>
  <c r="L254" i="9"/>
  <c r="F254" i="9" s="1"/>
  <c r="B254" i="9" s="1"/>
  <c r="E254" i="9"/>
  <c r="M253" i="9"/>
  <c r="L253" i="9"/>
  <c r="F253" i="9" s="1"/>
  <c r="B253" i="9" s="1"/>
  <c r="E253" i="9"/>
  <c r="M252" i="9"/>
  <c r="L252" i="9"/>
  <c r="F252" i="9"/>
  <c r="E252" i="9"/>
  <c r="B252" i="9" s="1"/>
  <c r="M251" i="9"/>
  <c r="L251" i="9"/>
  <c r="F251" i="9" s="1"/>
  <c r="B251" i="9" s="1"/>
  <c r="E251" i="9"/>
  <c r="M250" i="9"/>
  <c r="L250" i="9"/>
  <c r="F250" i="9" s="1"/>
  <c r="B250" i="9" s="1"/>
  <c r="E250" i="9"/>
  <c r="M249" i="9"/>
  <c r="L249" i="9"/>
  <c r="F249" i="9" s="1"/>
  <c r="B249" i="9" s="1"/>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c r="E244" i="9"/>
  <c r="B244" i="9" s="1"/>
  <c r="M243" i="9"/>
  <c r="L243" i="9"/>
  <c r="F243" i="9" s="1"/>
  <c r="E243" i="9"/>
  <c r="M242" i="9"/>
  <c r="L242" i="9"/>
  <c r="F242" i="9" s="1"/>
  <c r="B242" i="9" s="1"/>
  <c r="E242" i="9"/>
  <c r="M241" i="9"/>
  <c r="L241" i="9"/>
  <c r="F241" i="9" s="1"/>
  <c r="B241" i="9" s="1"/>
  <c r="E241" i="9"/>
  <c r="M240" i="9"/>
  <c r="F240" i="9" s="1"/>
  <c r="L240" i="9"/>
  <c r="E240" i="9"/>
  <c r="M239" i="9"/>
  <c r="L239" i="9"/>
  <c r="F239" i="9" s="1"/>
  <c r="E239" i="9"/>
  <c r="M238" i="9"/>
  <c r="L238" i="9"/>
  <c r="F238" i="9" s="1"/>
  <c r="B238" i="9" s="1"/>
  <c r="E238" i="9"/>
  <c r="M237" i="9"/>
  <c r="L237" i="9"/>
  <c r="F237" i="9" s="1"/>
  <c r="B237" i="9" s="1"/>
  <c r="E237" i="9"/>
  <c r="M236" i="9"/>
  <c r="L236" i="9"/>
  <c r="F236" i="9"/>
  <c r="E236" i="9"/>
  <c r="B236" i="9" s="1"/>
  <c r="M235" i="9"/>
  <c r="L235" i="9"/>
  <c r="F235" i="9" s="1"/>
  <c r="E235" i="9"/>
  <c r="B235" i="9" s="1"/>
  <c r="M234" i="9"/>
  <c r="L234" i="9"/>
  <c r="F234" i="9" s="1"/>
  <c r="B234" i="9" s="1"/>
  <c r="E234" i="9"/>
  <c r="M233" i="9"/>
  <c r="L233" i="9"/>
  <c r="F233" i="9" s="1"/>
  <c r="B233" i="9" s="1"/>
  <c r="E233" i="9"/>
  <c r="M232" i="9"/>
  <c r="F232" i="9" s="1"/>
  <c r="L232" i="9"/>
  <c r="E232" i="9"/>
  <c r="M231" i="9"/>
  <c r="L231" i="9"/>
  <c r="F231" i="9" s="1"/>
  <c r="E231" i="9"/>
  <c r="B231" i="9" s="1"/>
  <c r="M230" i="9"/>
  <c r="L230" i="9"/>
  <c r="F230" i="9" s="1"/>
  <c r="B230" i="9" s="1"/>
  <c r="E230" i="9"/>
  <c r="M229" i="9"/>
  <c r="L229" i="9"/>
  <c r="F229" i="9" s="1"/>
  <c r="B229" i="9" s="1"/>
  <c r="E229" i="9"/>
  <c r="M228" i="9"/>
  <c r="F228" i="9" s="1"/>
  <c r="B228" i="9" s="1"/>
  <c r="L228" i="9"/>
  <c r="E228" i="9"/>
  <c r="M227" i="9"/>
  <c r="L227" i="9"/>
  <c r="F227" i="9" s="1"/>
  <c r="E227" i="9"/>
  <c r="B227" i="9" s="1"/>
  <c r="M226" i="9"/>
  <c r="L226" i="9"/>
  <c r="F226" i="9" s="1"/>
  <c r="B226" i="9" s="1"/>
  <c r="E226" i="9"/>
  <c r="M225" i="9"/>
  <c r="L225" i="9"/>
  <c r="F225" i="9" s="1"/>
  <c r="B225" i="9" s="1"/>
  <c r="E225" i="9"/>
  <c r="M224" i="9"/>
  <c r="F224" i="9" s="1"/>
  <c r="B224" i="9" s="1"/>
  <c r="L224" i="9"/>
  <c r="E224" i="9"/>
  <c r="M223" i="9"/>
  <c r="L223" i="9"/>
  <c r="E223" i="9"/>
  <c r="M222" i="9"/>
  <c r="L222" i="9"/>
  <c r="E222" i="9"/>
  <c r="M221" i="9"/>
  <c r="L221" i="9"/>
  <c r="E221" i="9"/>
  <c r="M220" i="9"/>
  <c r="L220" i="9"/>
  <c r="E220" i="9"/>
  <c r="M219" i="9"/>
  <c r="F219" i="9" s="1"/>
  <c r="L219" i="9"/>
  <c r="E219" i="9"/>
  <c r="M218" i="9"/>
  <c r="F218" i="9" s="1"/>
  <c r="B218" i="9" s="1"/>
  <c r="L218" i="9"/>
  <c r="E218" i="9"/>
  <c r="M217" i="9"/>
  <c r="L217" i="9"/>
  <c r="E217" i="9"/>
  <c r="M216" i="9"/>
  <c r="L216" i="9"/>
  <c r="F216" i="9"/>
  <c r="B216" i="9" s="1"/>
  <c r="E216" i="9"/>
  <c r="M215" i="9"/>
  <c r="L215" i="9"/>
  <c r="F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F69" i="9"/>
  <c r="H68" i="9"/>
  <c r="G68" i="9"/>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E55" i="9" s="1"/>
  <c r="B55" i="9" s="1"/>
  <c r="F55" i="9"/>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H32" i="9"/>
  <c r="G32" i="9"/>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B275" i="9" s="1"/>
  <c r="I3" i="9"/>
  <c r="H3" i="9"/>
  <c r="G3" i="9"/>
  <c r="D101" i="8"/>
  <c r="I36" i="3" s="1"/>
  <c r="D95" i="8"/>
  <c r="D90" i="8"/>
  <c r="D85" i="8"/>
  <c r="D80" i="8"/>
  <c r="D75" i="8"/>
  <c r="D70" i="8"/>
  <c r="D65" i="8"/>
  <c r="D60" i="8"/>
  <c r="D55" i="8"/>
  <c r="D49" i="8" s="1"/>
  <c r="D50" i="8"/>
  <c r="D44" i="8"/>
  <c r="D36" i="8"/>
  <c r="D26" i="8"/>
  <c r="D24" i="8" s="1"/>
  <c r="D18" i="8"/>
  <c r="D8" i="8"/>
  <c r="C1483" i="1" s="1"/>
  <c r="H1483" i="1" s="1"/>
  <c r="D6" i="8"/>
  <c r="C1481" i="1" s="1"/>
  <c r="H1481" i="1" s="1"/>
  <c r="E44" i="7"/>
  <c r="D44" i="7"/>
  <c r="E39" i="7"/>
  <c r="D39" i="7"/>
  <c r="D38" i="7" s="1"/>
  <c r="E38" i="7"/>
  <c r="E30" i="7"/>
  <c r="D30" i="7"/>
  <c r="E23" i="7"/>
  <c r="E22" i="7" s="1"/>
  <c r="D23" i="7"/>
  <c r="D22" i="7"/>
  <c r="E14" i="7"/>
  <c r="D14" i="7"/>
  <c r="E7" i="7"/>
  <c r="D7" i="7"/>
  <c r="D6" i="7" s="1"/>
  <c r="D5" i="7" s="1"/>
  <c r="C1436" i="1"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D180" i="5"/>
  <c r="D177" i="5"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F78" i="5" s="1"/>
  <c r="D78" i="5"/>
  <c r="F77" i="5"/>
  <c r="F76" i="5"/>
  <c r="F75" i="5"/>
  <c r="F74" i="5"/>
  <c r="F73" i="5"/>
  <c r="F72" i="5"/>
  <c r="F71" i="5"/>
  <c r="E70" i="5"/>
  <c r="D70" i="5"/>
  <c r="F70" i="5" s="1"/>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E567" i="4" s="1"/>
  <c r="E528"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E515" i="4"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F469" i="4"/>
  <c r="E469" i="4"/>
  <c r="E459" i="4" s="1"/>
  <c r="D469" i="4"/>
  <c r="F468" i="4"/>
  <c r="F467" i="4"/>
  <c r="F466"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7" i="4"/>
  <c r="E417" i="4"/>
  <c r="D412" i="1" s="1"/>
  <c r="D417" i="4"/>
  <c r="D644" i="4" s="1"/>
  <c r="F644" i="4" s="1"/>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E352" i="4"/>
  <c r="E351" i="4" s="1"/>
  <c r="D352" i="4"/>
  <c r="F352" i="4" s="1"/>
  <c r="F351" i="4"/>
  <c r="D351" i="4"/>
  <c r="D350"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E300" i="4"/>
  <c r="E299" i="4" s="1"/>
  <c r="D300" i="4"/>
  <c r="F300" i="4" s="1"/>
  <c r="F299" i="4"/>
  <c r="D299" i="4"/>
  <c r="D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F128" i="4" s="1"/>
  <c r="D128" i="4"/>
  <c r="F127" i="4"/>
  <c r="F126" i="4"/>
  <c r="E125" i="4"/>
  <c r="E124" i="4" s="1"/>
  <c r="F124" i="4" s="1"/>
  <c r="D125" i="4"/>
  <c r="D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E74" i="4"/>
  <c r="D74" i="4"/>
  <c r="F74" i="4" s="1"/>
  <c r="F73" i="4"/>
  <c r="F72" i="4"/>
  <c r="E71" i="4"/>
  <c r="D71" i="4"/>
  <c r="F71" i="4" s="1"/>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8" i="1" s="1"/>
  <c r="C1577" i="1"/>
  <c r="H1577" i="1" s="1"/>
  <c r="H1575" i="1"/>
  <c r="G1575" i="1"/>
  <c r="C1575" i="1"/>
  <c r="H1574" i="1"/>
  <c r="C1574" i="1"/>
  <c r="G1574" i="1" s="1"/>
  <c r="G1573" i="1"/>
  <c r="C1573" i="1"/>
  <c r="H1573" i="1" s="1"/>
  <c r="H1572" i="1"/>
  <c r="C1572" i="1"/>
  <c r="G1572" i="1" s="1"/>
  <c r="H1571" i="1"/>
  <c r="G1571" i="1"/>
  <c r="C1571" i="1"/>
  <c r="H1570" i="1"/>
  <c r="C1570" i="1"/>
  <c r="G1570" i="1" s="1"/>
  <c r="G1569" i="1"/>
  <c r="C1569" i="1"/>
  <c r="H1569" i="1" s="1"/>
  <c r="H1568" i="1"/>
  <c r="C1568" i="1"/>
  <c r="G1568" i="1" s="1"/>
  <c r="H1567" i="1"/>
  <c r="G1567" i="1"/>
  <c r="C1567" i="1"/>
  <c r="C1566" i="1"/>
  <c r="G1566" i="1" s="1"/>
  <c r="G1565" i="1"/>
  <c r="C1565" i="1"/>
  <c r="H1565" i="1" s="1"/>
  <c r="C1564" i="1"/>
  <c r="G1564" i="1" s="1"/>
  <c r="H1563" i="1"/>
  <c r="G1563" i="1"/>
  <c r="C1563" i="1"/>
  <c r="C1562" i="1"/>
  <c r="G1562" i="1" s="1"/>
  <c r="G1561" i="1"/>
  <c r="C1561" i="1"/>
  <c r="H1561" i="1" s="1"/>
  <c r="C1560" i="1"/>
  <c r="G1560" i="1" s="1"/>
  <c r="H1559" i="1"/>
  <c r="G1559" i="1"/>
  <c r="C1559" i="1"/>
  <c r="H1558" i="1"/>
  <c r="C1558" i="1"/>
  <c r="G1558" i="1" s="1"/>
  <c r="G1557" i="1"/>
  <c r="C1557" i="1"/>
  <c r="H1557" i="1" s="1"/>
  <c r="H1556" i="1"/>
  <c r="C1556" i="1"/>
  <c r="G1556" i="1" s="1"/>
  <c r="H1555" i="1"/>
  <c r="G1555" i="1"/>
  <c r="C1555" i="1"/>
  <c r="H1554" i="1"/>
  <c r="C1554" i="1"/>
  <c r="G1554" i="1" s="1"/>
  <c r="G1553" i="1"/>
  <c r="C1553" i="1"/>
  <c r="H1553" i="1" s="1"/>
  <c r="H1552" i="1"/>
  <c r="C1552" i="1"/>
  <c r="G1552" i="1" s="1"/>
  <c r="H1551" i="1"/>
  <c r="G1551" i="1"/>
  <c r="C1551" i="1"/>
  <c r="C1550" i="1"/>
  <c r="G1550" i="1" s="1"/>
  <c r="G1549" i="1"/>
  <c r="C1549" i="1"/>
  <c r="H1549" i="1" s="1"/>
  <c r="C1548" i="1"/>
  <c r="G1548" i="1" s="1"/>
  <c r="H1547" i="1"/>
  <c r="G1547" i="1"/>
  <c r="C1547" i="1"/>
  <c r="C1546" i="1"/>
  <c r="G1546" i="1" s="1"/>
  <c r="G1545" i="1"/>
  <c r="C1545" i="1"/>
  <c r="H1545" i="1" s="1"/>
  <c r="C1544" i="1"/>
  <c r="G1544" i="1" s="1"/>
  <c r="H1543" i="1"/>
  <c r="G1543" i="1"/>
  <c r="C1543" i="1"/>
  <c r="H1542" i="1"/>
  <c r="C1542" i="1"/>
  <c r="G1542" i="1" s="1"/>
  <c r="G1541" i="1"/>
  <c r="C1541" i="1"/>
  <c r="H1541" i="1" s="1"/>
  <c r="H1540" i="1"/>
  <c r="C1540" i="1"/>
  <c r="G1540" i="1" s="1"/>
  <c r="H1539" i="1"/>
  <c r="G1539" i="1"/>
  <c r="C1539" i="1"/>
  <c r="H1538" i="1"/>
  <c r="C1538" i="1"/>
  <c r="G1538" i="1" s="1"/>
  <c r="G1537" i="1"/>
  <c r="C1537" i="1"/>
  <c r="H1537" i="1" s="1"/>
  <c r="H1536" i="1"/>
  <c r="C1536" i="1"/>
  <c r="G1536" i="1" s="1"/>
  <c r="H1535" i="1"/>
  <c r="G1535" i="1"/>
  <c r="C1535" i="1"/>
  <c r="C1534" i="1"/>
  <c r="G1534" i="1" s="1"/>
  <c r="G1533" i="1"/>
  <c r="C1533" i="1"/>
  <c r="H1533" i="1" s="1"/>
  <c r="C1532" i="1"/>
  <c r="G1532" i="1" s="1"/>
  <c r="H1531" i="1"/>
  <c r="G1531" i="1"/>
  <c r="C1531" i="1"/>
  <c r="C1530" i="1"/>
  <c r="G1530" i="1" s="1"/>
  <c r="G1529" i="1"/>
  <c r="C1529" i="1"/>
  <c r="H1529" i="1" s="1"/>
  <c r="C1528" i="1"/>
  <c r="G1528" i="1" s="1"/>
  <c r="H1527" i="1"/>
  <c r="G1527" i="1"/>
  <c r="C1527" i="1"/>
  <c r="H1526" i="1"/>
  <c r="C1526" i="1"/>
  <c r="G1526" i="1" s="1"/>
  <c r="G1525" i="1"/>
  <c r="C1525" i="1"/>
  <c r="H1525" i="1" s="1"/>
  <c r="H1524" i="1"/>
  <c r="C1524" i="1"/>
  <c r="G1524" i="1" s="1"/>
  <c r="H1523" i="1"/>
  <c r="G1523" i="1"/>
  <c r="C1523" i="1"/>
  <c r="H1522" i="1"/>
  <c r="C1522" i="1"/>
  <c r="G1522" i="1" s="1"/>
  <c r="G1521" i="1"/>
  <c r="C1521" i="1"/>
  <c r="H1521" i="1" s="1"/>
  <c r="H1520" i="1"/>
  <c r="C1520" i="1"/>
  <c r="G1520" i="1" s="1"/>
  <c r="C1519" i="1"/>
  <c r="H1519" i="1" s="1"/>
  <c r="H1516" i="1"/>
  <c r="C1516" i="1"/>
  <c r="G1516" i="1" s="1"/>
  <c r="H1515" i="1"/>
  <c r="G1515" i="1"/>
  <c r="C1515" i="1"/>
  <c r="C1514" i="1"/>
  <c r="G1514" i="1" s="1"/>
  <c r="G1513" i="1"/>
  <c r="C1513" i="1"/>
  <c r="H1513" i="1" s="1"/>
  <c r="C1512" i="1"/>
  <c r="G1512" i="1" s="1"/>
  <c r="H1511" i="1"/>
  <c r="G1511" i="1"/>
  <c r="C1511" i="1"/>
  <c r="C1510" i="1"/>
  <c r="G1510" i="1" s="1"/>
  <c r="G1509" i="1"/>
  <c r="C1509" i="1"/>
  <c r="H1509" i="1" s="1"/>
  <c r="C1508" i="1"/>
  <c r="G1508" i="1" s="1"/>
  <c r="C1507" i="1"/>
  <c r="H1507" i="1" s="1"/>
  <c r="H1506" i="1"/>
  <c r="C1506" i="1"/>
  <c r="G1506" i="1" s="1"/>
  <c r="G1505" i="1"/>
  <c r="C1505" i="1"/>
  <c r="H1505" i="1" s="1"/>
  <c r="H1504" i="1"/>
  <c r="C1504" i="1"/>
  <c r="G1504" i="1" s="1"/>
  <c r="C1503" i="1"/>
  <c r="H1503" i="1" s="1"/>
  <c r="C1502" i="1"/>
  <c r="G1502" i="1" s="1"/>
  <c r="C1501" i="1"/>
  <c r="H1501" i="1" s="1"/>
  <c r="H1500" i="1"/>
  <c r="C1500" i="1"/>
  <c r="G1500" i="1" s="1"/>
  <c r="C1499" i="1"/>
  <c r="H1499" i="1" s="1"/>
  <c r="C1498" i="1"/>
  <c r="G1498" i="1" s="1"/>
  <c r="G1497" i="1"/>
  <c r="C1497" i="1"/>
  <c r="H1497" i="1" s="1"/>
  <c r="C1496" i="1"/>
  <c r="G1496" i="1" s="1"/>
  <c r="H1495" i="1"/>
  <c r="G1495" i="1"/>
  <c r="C1495" i="1"/>
  <c r="C1494" i="1"/>
  <c r="G1494" i="1" s="1"/>
  <c r="G1493" i="1"/>
  <c r="C1493" i="1"/>
  <c r="H1493" i="1" s="1"/>
  <c r="C1492" i="1"/>
  <c r="G1492" i="1" s="1"/>
  <c r="G1491" i="1"/>
  <c r="C1491" i="1"/>
  <c r="H1491" i="1" s="1"/>
  <c r="H1490" i="1"/>
  <c r="C1490" i="1"/>
  <c r="G1490" i="1" s="1"/>
  <c r="C1489" i="1"/>
  <c r="H1489" i="1" s="1"/>
  <c r="H1488" i="1"/>
  <c r="C1488" i="1"/>
  <c r="G1488" i="1" s="1"/>
  <c r="H1487" i="1"/>
  <c r="G1487" i="1"/>
  <c r="C1487" i="1"/>
  <c r="C1486" i="1"/>
  <c r="G1486" i="1" s="1"/>
  <c r="C1485" i="1"/>
  <c r="H1485" i="1" s="1"/>
  <c r="C1484" i="1"/>
  <c r="G1484" i="1" s="1"/>
  <c r="C1482" i="1"/>
  <c r="G1482" i="1" s="1"/>
  <c r="C1480" i="1"/>
  <c r="G1479" i="1"/>
  <c r="D1479" i="1"/>
  <c r="C1479" i="1"/>
  <c r="G1478" i="1"/>
  <c r="D1478" i="1"/>
  <c r="C1478" i="1"/>
  <c r="G1477" i="1"/>
  <c r="D1477" i="1"/>
  <c r="C1477" i="1"/>
  <c r="G1476" i="1"/>
  <c r="D1476" i="1"/>
  <c r="C1476" i="1"/>
  <c r="G1475" i="1"/>
  <c r="D1475" i="1"/>
  <c r="C1475" i="1"/>
  <c r="H1475" i="1" s="1"/>
  <c r="G1474" i="1"/>
  <c r="D1474" i="1"/>
  <c r="C1474" i="1"/>
  <c r="G1473" i="1"/>
  <c r="D1473" i="1"/>
  <c r="C1473" i="1"/>
  <c r="I1472" i="1"/>
  <c r="G1472" i="1"/>
  <c r="D1472" i="1"/>
  <c r="C1472" i="1"/>
  <c r="H1472" i="1" s="1"/>
  <c r="D1471" i="1"/>
  <c r="C1471" i="1"/>
  <c r="J1471" i="1" s="1"/>
  <c r="D1470" i="1"/>
  <c r="C1470" i="1"/>
  <c r="H1470" i="1" s="1"/>
  <c r="D1469" i="1"/>
  <c r="C1469" i="1"/>
  <c r="H1469" i="1" s="1"/>
  <c r="D1468" i="1"/>
  <c r="C1468" i="1"/>
  <c r="G1468" i="1" s="1"/>
  <c r="H1467" i="1"/>
  <c r="G1467" i="1"/>
  <c r="I1467" i="1" s="1"/>
  <c r="D1467" i="1"/>
  <c r="C1467" i="1"/>
  <c r="J1467" i="1" s="1"/>
  <c r="I1466" i="1"/>
  <c r="G1466" i="1"/>
  <c r="D1466" i="1"/>
  <c r="C1466" i="1"/>
  <c r="H1466" i="1" s="1"/>
  <c r="D1465" i="1"/>
  <c r="C1465" i="1"/>
  <c r="J1465" i="1" s="1"/>
  <c r="D1464" i="1"/>
  <c r="C1464" i="1"/>
  <c r="G1464" i="1" s="1"/>
  <c r="H1463" i="1"/>
  <c r="G1463" i="1"/>
  <c r="I1463" i="1" s="1"/>
  <c r="D1463" i="1"/>
  <c r="C1463" i="1"/>
  <c r="J1463" i="1" s="1"/>
  <c r="D1462" i="1"/>
  <c r="C1462" i="1"/>
  <c r="H1462" i="1" s="1"/>
  <c r="D1461" i="1"/>
  <c r="C1461" i="1"/>
  <c r="H1461" i="1" s="1"/>
  <c r="G1460" i="1"/>
  <c r="D1460" i="1"/>
  <c r="J1460" i="1" s="1"/>
  <c r="C1460" i="1"/>
  <c r="D1459" i="1"/>
  <c r="C1459" i="1"/>
  <c r="H1459" i="1" s="1"/>
  <c r="G1458" i="1"/>
  <c r="D1458" i="1"/>
  <c r="J1458" i="1" s="1"/>
  <c r="C1458" i="1"/>
  <c r="D1457" i="1"/>
  <c r="C1457" i="1"/>
  <c r="H1457" i="1" s="1"/>
  <c r="D1456" i="1"/>
  <c r="C1456" i="1"/>
  <c r="G1456" i="1" s="1"/>
  <c r="D1455" i="1"/>
  <c r="C1455" i="1"/>
  <c r="H1455" i="1" s="1"/>
  <c r="D1454" i="1"/>
  <c r="C1454" i="1"/>
  <c r="H1454" i="1" s="1"/>
  <c r="D1453" i="1"/>
  <c r="C1453" i="1"/>
  <c r="H1453" i="1" s="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D1445" i="1"/>
  <c r="C1445" i="1"/>
  <c r="G1445" i="1" s="1"/>
  <c r="D1444" i="1"/>
  <c r="J1444" i="1" s="1"/>
  <c r="C1444" i="1"/>
  <c r="H1444" i="1" s="1"/>
  <c r="H1443" i="1"/>
  <c r="D1443" i="1"/>
  <c r="C1443" i="1"/>
  <c r="G1443" i="1" s="1"/>
  <c r="I1443" i="1" s="1"/>
  <c r="D1442" i="1"/>
  <c r="J1442" i="1" s="1"/>
  <c r="C1442" i="1"/>
  <c r="H1442" i="1" s="1"/>
  <c r="H1441" i="1"/>
  <c r="D1441" i="1"/>
  <c r="C1441" i="1"/>
  <c r="G1441" i="1" s="1"/>
  <c r="I1441" i="1" s="1"/>
  <c r="D1440" i="1"/>
  <c r="J1440" i="1" s="1"/>
  <c r="C1440" i="1"/>
  <c r="H1440" i="1" s="1"/>
  <c r="H1439" i="1"/>
  <c r="D1439" i="1"/>
  <c r="C1439" i="1"/>
  <c r="G1439" i="1" s="1"/>
  <c r="I1439" i="1" s="1"/>
  <c r="H1438" i="1"/>
  <c r="D1438" i="1"/>
  <c r="C1438" i="1"/>
  <c r="G1438" i="1" s="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D1420" i="1"/>
  <c r="G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H1245" i="1" s="1"/>
  <c r="C1245" i="1"/>
  <c r="H1244" i="1"/>
  <c r="D1244" i="1"/>
  <c r="G1244" i="1" s="1"/>
  <c r="C1244" i="1"/>
  <c r="H1243" i="1"/>
  <c r="G1243" i="1"/>
  <c r="D1243" i="1"/>
  <c r="C1243" i="1"/>
  <c r="H1242" i="1"/>
  <c r="D1242" i="1"/>
  <c r="G1242" i="1" s="1"/>
  <c r="C1242" i="1"/>
  <c r="H1241" i="1"/>
  <c r="G1241" i="1"/>
  <c r="D1241" i="1"/>
  <c r="C1241" i="1"/>
  <c r="D1240" i="1"/>
  <c r="H1240" i="1" s="1"/>
  <c r="C1240" i="1"/>
  <c r="H1239" i="1"/>
  <c r="G1239" i="1"/>
  <c r="D1239" i="1"/>
  <c r="C1239" i="1"/>
  <c r="H1238" i="1"/>
  <c r="G1238" i="1"/>
  <c r="D1238" i="1"/>
  <c r="C1238" i="1"/>
  <c r="D1237" i="1"/>
  <c r="H1237" i="1" s="1"/>
  <c r="C1237" i="1"/>
  <c r="D1236" i="1"/>
  <c r="H1236" i="1" s="1"/>
  <c r="C1236" i="1"/>
  <c r="C1235" i="1"/>
  <c r="H1234" i="1"/>
  <c r="G1234" i="1"/>
  <c r="D1234" i="1"/>
  <c r="C1234" i="1"/>
  <c r="H1233" i="1"/>
  <c r="G1233" i="1"/>
  <c r="D1233" i="1"/>
  <c r="C1233" i="1"/>
  <c r="H1232" i="1"/>
  <c r="G1232" i="1"/>
  <c r="D1232" i="1"/>
  <c r="C1232" i="1"/>
  <c r="H1231" i="1"/>
  <c r="G1231" i="1"/>
  <c r="D1231" i="1"/>
  <c r="C1231" i="1"/>
  <c r="H1230" i="1"/>
  <c r="G1230" i="1"/>
  <c r="D1230" i="1"/>
  <c r="C1230" i="1"/>
  <c r="G1229" i="1"/>
  <c r="D1229" i="1"/>
  <c r="H1229" i="1" s="1"/>
  <c r="C1229" i="1"/>
  <c r="D1228" i="1"/>
  <c r="H1228" i="1" s="1"/>
  <c r="C1228" i="1"/>
  <c r="D1227" i="1"/>
  <c r="H1227" i="1" s="1"/>
  <c r="C1227" i="1"/>
  <c r="H1226" i="1"/>
  <c r="G1226" i="1"/>
  <c r="D1226" i="1"/>
  <c r="C1226" i="1"/>
  <c r="H1225" i="1"/>
  <c r="G1225" i="1"/>
  <c r="D1225" i="1"/>
  <c r="C1225" i="1"/>
  <c r="D1224" i="1"/>
  <c r="H1224" i="1" s="1"/>
  <c r="C1224" i="1"/>
  <c r="D1223" i="1"/>
  <c r="H1223" i="1" s="1"/>
  <c r="C1223" i="1"/>
  <c r="H1221" i="1"/>
  <c r="G1221" i="1"/>
  <c r="D1221" i="1"/>
  <c r="C1221" i="1"/>
  <c r="H1220" i="1"/>
  <c r="G1220" i="1"/>
  <c r="D1220" i="1"/>
  <c r="C1220" i="1"/>
  <c r="H1219" i="1"/>
  <c r="G1219" i="1"/>
  <c r="D1219" i="1"/>
  <c r="C1219" i="1"/>
  <c r="D1218" i="1"/>
  <c r="H1218" i="1" s="1"/>
  <c r="C1218" i="1"/>
  <c r="D1217" i="1"/>
  <c r="H1217" i="1" s="1"/>
  <c r="C1217" i="1"/>
  <c r="D1216" i="1"/>
  <c r="H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G1165" i="1" s="1"/>
  <c r="C1165" i="1"/>
  <c r="H1164" i="1"/>
  <c r="G1164" i="1"/>
  <c r="D1164" i="1"/>
  <c r="C1164" i="1"/>
  <c r="H1163" i="1"/>
  <c r="D1163" i="1"/>
  <c r="G1163" i="1" s="1"/>
  <c r="C1163" i="1"/>
  <c r="H1162" i="1"/>
  <c r="G1162" i="1"/>
  <c r="D1162" i="1"/>
  <c r="C1162" i="1"/>
  <c r="H1161" i="1"/>
  <c r="G1161" i="1"/>
  <c r="D1161" i="1"/>
  <c r="C1161" i="1"/>
  <c r="H1160" i="1"/>
  <c r="D1160" i="1"/>
  <c r="G1160" i="1" s="1"/>
  <c r="C1160" i="1"/>
  <c r="H1159" i="1"/>
  <c r="G1159" i="1"/>
  <c r="D1159" i="1"/>
  <c r="C1159" i="1"/>
  <c r="H1158" i="1"/>
  <c r="G1158" i="1"/>
  <c r="D1158" i="1"/>
  <c r="C1158" i="1"/>
  <c r="H1157" i="1"/>
  <c r="D1157" i="1"/>
  <c r="G1157" i="1" s="1"/>
  <c r="C1157" i="1"/>
  <c r="H1156" i="1"/>
  <c r="D1156" i="1"/>
  <c r="G1156" i="1" s="1"/>
  <c r="C1156" i="1"/>
  <c r="H1155" i="1"/>
  <c r="G1155" i="1"/>
  <c r="D1155" i="1"/>
  <c r="C1155" i="1"/>
  <c r="H1154" i="1"/>
  <c r="D1154" i="1"/>
  <c r="G1154" i="1" s="1"/>
  <c r="C1154"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G1035" i="1"/>
  <c r="D1035" i="1"/>
  <c r="H1035" i="1" s="1"/>
  <c r="C1035" i="1"/>
  <c r="G1034" i="1"/>
  <c r="D1034" i="1"/>
  <c r="H1034" i="1" s="1"/>
  <c r="C1034" i="1"/>
  <c r="G1033" i="1"/>
  <c r="D1033" i="1"/>
  <c r="H1033" i="1" s="1"/>
  <c r="C1033" i="1"/>
  <c r="G1032"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D1015" i="1"/>
  <c r="H1015" i="1" s="1"/>
  <c r="C1015" i="1"/>
  <c r="H1014" i="1"/>
  <c r="G1014" i="1"/>
  <c r="D1014" i="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G1004" i="1"/>
  <c r="D1004" i="1"/>
  <c r="C1004" i="1"/>
  <c r="D1003" i="1"/>
  <c r="H1003" i="1" s="1"/>
  <c r="C1003" i="1"/>
  <c r="D1002" i="1"/>
  <c r="H1002" i="1" s="1"/>
  <c r="C1002" i="1"/>
  <c r="D1001" i="1"/>
  <c r="H1001" i="1" s="1"/>
  <c r="C1001" i="1"/>
  <c r="H1000" i="1"/>
  <c r="G1000" i="1"/>
  <c r="D1000" i="1"/>
  <c r="C1000" i="1"/>
  <c r="D999" i="1"/>
  <c r="H999" i="1" s="1"/>
  <c r="C999" i="1"/>
  <c r="D998" i="1"/>
  <c r="H998" i="1" s="1"/>
  <c r="C998" i="1"/>
  <c r="D997" i="1"/>
  <c r="H997" i="1" s="1"/>
  <c r="C997" i="1"/>
  <c r="D996" i="1"/>
  <c r="G996" i="1" s="1"/>
  <c r="C996" i="1"/>
  <c r="H995" i="1"/>
  <c r="G995" i="1"/>
  <c r="D995" i="1"/>
  <c r="C995" i="1"/>
  <c r="H994" i="1"/>
  <c r="G994" i="1"/>
  <c r="D994" i="1"/>
  <c r="C994" i="1"/>
  <c r="D993" i="1"/>
  <c r="H993" i="1" s="1"/>
  <c r="C993" i="1"/>
  <c r="H992" i="1"/>
  <c r="G992" i="1"/>
  <c r="D992" i="1"/>
  <c r="C992" i="1"/>
  <c r="D991" i="1"/>
  <c r="H991" i="1" s="1"/>
  <c r="C991" i="1"/>
  <c r="C990" i="1"/>
  <c r="H989" i="1"/>
  <c r="G989" i="1"/>
  <c r="D989" i="1"/>
  <c r="C989" i="1"/>
  <c r="G988" i="1"/>
  <c r="D988" i="1"/>
  <c r="H988" i="1" s="1"/>
  <c r="C988" i="1"/>
  <c r="H987" i="1"/>
  <c r="G987" i="1"/>
  <c r="D987" i="1"/>
  <c r="C987" i="1"/>
  <c r="G986"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D810" i="1"/>
  <c r="H810" i="1" s="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G645" i="1" s="1"/>
  <c r="C645" i="1"/>
  <c r="H644" i="1"/>
  <c r="D644" i="1"/>
  <c r="G644" i="1" s="1"/>
  <c r="C644" i="1"/>
  <c r="D643" i="1"/>
  <c r="H643" i="1" s="1"/>
  <c r="C643" i="1"/>
  <c r="H642" i="1"/>
  <c r="G642" i="1"/>
  <c r="D642" i="1"/>
  <c r="C642" i="1"/>
  <c r="H641" i="1"/>
  <c r="D641" i="1"/>
  <c r="G641" i="1" s="1"/>
  <c r="C641" i="1"/>
  <c r="C638"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3" i="1" s="1"/>
  <c r="C413" i="1"/>
  <c r="C412" i="1"/>
  <c r="D411" i="1"/>
  <c r="H411" i="1" s="1"/>
  <c r="C411" i="1"/>
  <c r="H406" i="1"/>
  <c r="G406" i="1"/>
  <c r="D406" i="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C293" i="1"/>
  <c r="H292" i="1"/>
  <c r="G292" i="1"/>
  <c r="D292" i="1"/>
  <c r="C292" i="1"/>
  <c r="H291" i="1"/>
  <c r="G291" i="1"/>
  <c r="D291" i="1"/>
  <c r="C291" i="1"/>
  <c r="H290" i="1"/>
  <c r="D290" i="1"/>
  <c r="G290" i="1" s="1"/>
  <c r="C290" i="1"/>
  <c r="H289" i="1"/>
  <c r="D289" i="1"/>
  <c r="G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D257" i="1"/>
  <c r="G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G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D182" i="1"/>
  <c r="G182" i="1" s="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H174" i="1"/>
  <c r="D174" i="1"/>
  <c r="G174" i="1" s="1"/>
  <c r="C174" i="1"/>
  <c r="D173" i="1"/>
  <c r="H173" i="1" s="1"/>
  <c r="C173" i="1"/>
  <c r="H172" i="1"/>
  <c r="G172" i="1"/>
  <c r="D172" i="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G164" i="1"/>
  <c r="D164" i="1"/>
  <c r="C164" i="1"/>
  <c r="H163" i="1"/>
  <c r="D163" i="1"/>
  <c r="G163" i="1" s="1"/>
  <c r="C163" i="1"/>
  <c r="H162" i="1"/>
  <c r="G162" i="1"/>
  <c r="D162" i="1"/>
  <c r="C162" i="1"/>
  <c r="H161" i="1"/>
  <c r="D161" i="1"/>
  <c r="G161" i="1" s="1"/>
  <c r="C161" i="1"/>
  <c r="D160" i="1"/>
  <c r="G160" i="1" s="1"/>
  <c r="C160" i="1"/>
  <c r="C159" i="1"/>
  <c r="H158" i="1"/>
  <c r="D158" i="1"/>
  <c r="G158" i="1" s="1"/>
  <c r="C158" i="1"/>
  <c r="H157" i="1"/>
  <c r="D157" i="1"/>
  <c r="G157" i="1" s="1"/>
  <c r="C157" i="1"/>
  <c r="H156" i="1"/>
  <c r="G156" i="1"/>
  <c r="D156" i="1"/>
  <c r="C156" i="1"/>
  <c r="D155" i="1"/>
  <c r="G155" i="1" s="1"/>
  <c r="C155" i="1"/>
  <c r="H154" i="1"/>
  <c r="G154" i="1"/>
  <c r="D154" i="1"/>
  <c r="C154" i="1"/>
  <c r="H153" i="1"/>
  <c r="G153" i="1"/>
  <c r="D153" i="1"/>
  <c r="C153" i="1"/>
  <c r="D152" i="1"/>
  <c r="H152" i="1" s="1"/>
  <c r="C152" i="1"/>
  <c r="H151" i="1"/>
  <c r="G151" i="1"/>
  <c r="D151" i="1"/>
  <c r="C151" i="1"/>
  <c r="H150" i="1"/>
  <c r="D150" i="1"/>
  <c r="G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D130" i="1"/>
  <c r="G130" i="1" s="1"/>
  <c r="C130" i="1"/>
  <c r="D129" i="1"/>
  <c r="H128" i="1"/>
  <c r="G128" i="1"/>
  <c r="D128" i="1"/>
  <c r="C128" i="1"/>
  <c r="H127" i="1"/>
  <c r="G127" i="1"/>
  <c r="D127" i="1"/>
  <c r="C127" i="1"/>
  <c r="H126" i="1"/>
  <c r="D126" i="1"/>
  <c r="G126" i="1" s="1"/>
  <c r="C126" i="1"/>
  <c r="H125" i="1"/>
  <c r="D125" i="1"/>
  <c r="G125" i="1" s="1"/>
  <c r="C125" i="1"/>
  <c r="D124" i="1"/>
  <c r="G124" i="1" s="1"/>
  <c r="C124" i="1"/>
  <c r="H123" i="1"/>
  <c r="G123" i="1"/>
  <c r="D123" i="1"/>
  <c r="C123" i="1"/>
  <c r="H122" i="1"/>
  <c r="G122" i="1"/>
  <c r="D122" i="1"/>
  <c r="C122" i="1"/>
  <c r="H121" i="1"/>
  <c r="G121" i="1"/>
  <c r="D121" i="1"/>
  <c r="C121"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D76" i="1"/>
  <c r="G76" i="1" s="1"/>
  <c r="C76" i="1"/>
  <c r="H75" i="1"/>
  <c r="G75" i="1"/>
  <c r="D75" i="1"/>
  <c r="C75" i="1"/>
  <c r="H74" i="1"/>
  <c r="D74" i="1"/>
  <c r="G74" i="1" s="1"/>
  <c r="C74" i="1"/>
  <c r="D73" i="1"/>
  <c r="G73" i="1" s="1"/>
  <c r="C73" i="1"/>
  <c r="H72" i="1"/>
  <c r="G72" i="1"/>
  <c r="D72" i="1"/>
  <c r="C72" i="1"/>
  <c r="H71" i="1"/>
  <c r="D71" i="1"/>
  <c r="G71" i="1" s="1"/>
  <c r="C71" i="1"/>
  <c r="H70" i="1"/>
  <c r="D70" i="1"/>
  <c r="G70" i="1" s="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2" i="9" l="1"/>
  <c r="B292" i="9" s="1"/>
  <c r="G1240" i="1"/>
  <c r="G1264" i="1"/>
  <c r="G1018" i="1"/>
  <c r="E12" i="5"/>
  <c r="D990" i="1" s="1"/>
  <c r="G1013" i="1"/>
  <c r="G1015" i="1"/>
  <c r="G1006" i="1"/>
  <c r="G1227" i="1"/>
  <c r="G1228" i="1"/>
  <c r="E245" i="5"/>
  <c r="D1222" i="1" s="1"/>
  <c r="G1223" i="1"/>
  <c r="G1224" i="1"/>
  <c r="G1278" i="1"/>
  <c r="G1245" i="1"/>
  <c r="G1236" i="1"/>
  <c r="G1237" i="1"/>
  <c r="G1218" i="1"/>
  <c r="G1216" i="1"/>
  <c r="G1217" i="1"/>
  <c r="F146" i="5"/>
  <c r="E291" i="9"/>
  <c r="B291" i="9" s="1"/>
  <c r="G1056" i="1"/>
  <c r="G1064" i="1"/>
  <c r="G1054" i="1"/>
  <c r="G1048" i="1"/>
  <c r="G1050" i="1"/>
  <c r="G1030" i="1"/>
  <c r="G1003" i="1"/>
  <c r="G1002" i="1"/>
  <c r="G1001" i="1"/>
  <c r="G999" i="1"/>
  <c r="G998" i="1"/>
  <c r="H996" i="1"/>
  <c r="G997" i="1"/>
  <c r="H990" i="1"/>
  <c r="G990" i="1"/>
  <c r="E7" i="5"/>
  <c r="F12" i="5"/>
  <c r="G991" i="1"/>
  <c r="G993" i="1"/>
  <c r="E287" i="9"/>
  <c r="B287" i="9" s="1"/>
  <c r="E300" i="9"/>
  <c r="B300" i="9" s="1"/>
  <c r="E286" i="9"/>
  <c r="B286" i="9" s="1"/>
  <c r="G631" i="1"/>
  <c r="H413" i="1"/>
  <c r="H412" i="1"/>
  <c r="G412" i="1"/>
  <c r="G404" i="1"/>
  <c r="G411" i="1"/>
  <c r="E643" i="4"/>
  <c r="D637" i="1" s="1"/>
  <c r="G649" i="1"/>
  <c r="G647" i="1"/>
  <c r="E23" i="9"/>
  <c r="B23" i="9" s="1"/>
  <c r="G643" i="1"/>
  <c r="H645" i="1"/>
  <c r="I27" i="3"/>
  <c r="D1408" i="1"/>
  <c r="E141" i="6"/>
  <c r="F114" i="6"/>
  <c r="H1436" i="1"/>
  <c r="G1436" i="1"/>
  <c r="J1456" i="1"/>
  <c r="C1576" i="1"/>
  <c r="G1576" i="1" s="1"/>
  <c r="G1577" i="1"/>
  <c r="G1519" i="1"/>
  <c r="G1507" i="1"/>
  <c r="G1489" i="1"/>
  <c r="H1486" i="1"/>
  <c r="G1503" i="1"/>
  <c r="G1485" i="1"/>
  <c r="G1483" i="1"/>
  <c r="G1499" i="1"/>
  <c r="G1501" i="1"/>
  <c r="H1502" i="1"/>
  <c r="G1481" i="1"/>
  <c r="H1484" i="1"/>
  <c r="E33" i="9"/>
  <c r="B33" i="9" s="1"/>
  <c r="B215" i="9"/>
  <c r="E293" i="9"/>
  <c r="B293" i="9" s="1"/>
  <c r="E27" i="9"/>
  <c r="B27" i="9" s="1"/>
  <c r="E32" i="9"/>
  <c r="B32" i="9" s="1"/>
  <c r="E288" i="9"/>
  <c r="B288" i="9" s="1"/>
  <c r="G810" i="1"/>
  <c r="E43" i="9"/>
  <c r="B43" i="9" s="1"/>
  <c r="G668" i="1"/>
  <c r="F383" i="4"/>
  <c r="E363" i="4"/>
  <c r="D358" i="1" s="1"/>
  <c r="F418" i="4"/>
  <c r="E273" i="9"/>
  <c r="B273" i="9" s="1"/>
  <c r="E69" i="9"/>
  <c r="B69" i="9" s="1"/>
  <c r="G248" i="1"/>
  <c r="G255" i="1"/>
  <c r="G256" i="1"/>
  <c r="E68" i="9"/>
  <c r="B68" i="9" s="1"/>
  <c r="E196" i="4"/>
  <c r="D192" i="1" s="1"/>
  <c r="H206" i="1"/>
  <c r="H184" i="1"/>
  <c r="E47" i="9"/>
  <c r="B47" i="9" s="1"/>
  <c r="B223" i="9"/>
  <c r="F223" i="9"/>
  <c r="E46" i="9"/>
  <c r="B46" i="9" s="1"/>
  <c r="F188" i="4"/>
  <c r="F222" i="9"/>
  <c r="B222" i="9" s="1"/>
  <c r="H182" i="1"/>
  <c r="F221" i="9"/>
  <c r="B221" i="9" s="1"/>
  <c r="E45" i="9"/>
  <c r="B45" i="9" s="1"/>
  <c r="E44" i="9"/>
  <c r="B44" i="9" s="1"/>
  <c r="F220" i="9"/>
  <c r="B220" i="9" s="1"/>
  <c r="B219" i="9"/>
  <c r="G173" i="1"/>
  <c r="H165" i="1"/>
  <c r="F169" i="4"/>
  <c r="E163" i="4"/>
  <c r="D159" i="1" s="1"/>
  <c r="G159" i="1" s="1"/>
  <c r="E41" i="9"/>
  <c r="B41" i="9" s="1"/>
  <c r="H160" i="1"/>
  <c r="H155" i="1"/>
  <c r="F159" i="4"/>
  <c r="E152" i="4"/>
  <c r="D148" i="1" s="1"/>
  <c r="G148" i="1" s="1"/>
  <c r="E40" i="9"/>
  <c r="B40" i="9" s="1"/>
  <c r="G152" i="1"/>
  <c r="D149" i="1"/>
  <c r="F153" i="4"/>
  <c r="H130" i="1"/>
  <c r="F134" i="4"/>
  <c r="H120" i="1"/>
  <c r="H124" i="1"/>
  <c r="F125" i="4"/>
  <c r="H102" i="1"/>
  <c r="G102" i="1"/>
  <c r="F217" i="9"/>
  <c r="H73" i="1"/>
  <c r="F77" i="4"/>
  <c r="E50" i="4"/>
  <c r="D46" i="1" s="1"/>
  <c r="E31" i="9"/>
  <c r="B31" i="9" s="1"/>
  <c r="F152" i="4"/>
  <c r="E298" i="4"/>
  <c r="E350" i="4"/>
  <c r="F350" i="4" s="1"/>
  <c r="G1440" i="1"/>
  <c r="I1440" i="1" s="1"/>
  <c r="G1442" i="1"/>
  <c r="I1442" i="1" s="1"/>
  <c r="G1444" i="1"/>
  <c r="I1444" i="1" s="1"/>
  <c r="J1445" i="1"/>
  <c r="H1446" i="1"/>
  <c r="I1446" i="1" s="1"/>
  <c r="J1447" i="1"/>
  <c r="H1448" i="1"/>
  <c r="I1448" i="1" s="1"/>
  <c r="J1449" i="1"/>
  <c r="H1450" i="1"/>
  <c r="I1450" i="1" s="1"/>
  <c r="J1451" i="1"/>
  <c r="H1452" i="1"/>
  <c r="I1452" i="1" s="1"/>
  <c r="J1455" i="1"/>
  <c r="H1456" i="1"/>
  <c r="I1456" i="1" s="1"/>
  <c r="J1457" i="1"/>
  <c r="H1458" i="1"/>
  <c r="I1458" i="1" s="1"/>
  <c r="J1459" i="1"/>
  <c r="H1460" i="1"/>
  <c r="I1460" i="1" s="1"/>
  <c r="J1462" i="1"/>
  <c r="J1466" i="1"/>
  <c r="J1472" i="1"/>
  <c r="J1476" i="1"/>
  <c r="H1476" i="1"/>
  <c r="I1476" i="1" s="1"/>
  <c r="H1477" i="1"/>
  <c r="I1477" i="1" s="1"/>
  <c r="J1477" i="1"/>
  <c r="J1478" i="1"/>
  <c r="H1478" i="1"/>
  <c r="I1478" i="1" s="1"/>
  <c r="H1479" i="1"/>
  <c r="I1479" i="1" s="1"/>
  <c r="J1479" i="1"/>
  <c r="G1480" i="1"/>
  <c r="H1492" i="1"/>
  <c r="H1494" i="1"/>
  <c r="H1508" i="1"/>
  <c r="H1510" i="1"/>
  <c r="H1528" i="1"/>
  <c r="H1530" i="1"/>
  <c r="H1544" i="1"/>
  <c r="H1546" i="1"/>
  <c r="H1560" i="1"/>
  <c r="H1562" i="1"/>
  <c r="H1576" i="1"/>
  <c r="H1578" i="1"/>
  <c r="D407" i="4"/>
  <c r="F298" i="4"/>
  <c r="D408" i="4"/>
  <c r="F363" i="4"/>
  <c r="J1439" i="1"/>
  <c r="J1441" i="1"/>
  <c r="J1443" i="1"/>
  <c r="G1447" i="1"/>
  <c r="I1447" i="1" s="1"/>
  <c r="G1449" i="1"/>
  <c r="I1449" i="1" s="1"/>
  <c r="G1451" i="1"/>
  <c r="I1451" i="1" s="1"/>
  <c r="G1453" i="1"/>
  <c r="G1454" i="1"/>
  <c r="G1455" i="1"/>
  <c r="I1455" i="1" s="1"/>
  <c r="G1457" i="1"/>
  <c r="I1457" i="1" s="1"/>
  <c r="G1459" i="1"/>
  <c r="I1459" i="1" s="1"/>
  <c r="G1461" i="1"/>
  <c r="G1462" i="1"/>
  <c r="I1462" i="1" s="1"/>
  <c r="G1465" i="1"/>
  <c r="G1469" i="1"/>
  <c r="G1470" i="1"/>
  <c r="G1471" i="1"/>
  <c r="I1471" i="1" s="1"/>
  <c r="J1473" i="1"/>
  <c r="H1473" i="1"/>
  <c r="I1473" i="1" s="1"/>
  <c r="H1474" i="1"/>
  <c r="I1474" i="1" s="1"/>
  <c r="J1474" i="1"/>
  <c r="H1480" i="1"/>
  <c r="H1482" i="1"/>
  <c r="H1496" i="1"/>
  <c r="H1498" i="1"/>
  <c r="H1512" i="1"/>
  <c r="H1514" i="1"/>
  <c r="H1532" i="1"/>
  <c r="H1534" i="1"/>
  <c r="H1548" i="1"/>
  <c r="H1550" i="1"/>
  <c r="H1564" i="1"/>
  <c r="H1566" i="1"/>
  <c r="H1580" i="1"/>
  <c r="F106" i="4"/>
  <c r="E420" i="4"/>
  <c r="H1464" i="1"/>
  <c r="I1464" i="1" s="1"/>
  <c r="J1464" i="1"/>
  <c r="H1465" i="1"/>
  <c r="H1468" i="1"/>
  <c r="I1468" i="1" s="1"/>
  <c r="J1468" i="1"/>
  <c r="H1471" i="1"/>
  <c r="F252" i="4"/>
  <c r="D420" i="4"/>
  <c r="F421" i="4"/>
  <c r="E82" i="4"/>
  <c r="D78" i="1" s="1"/>
  <c r="D133" i="4"/>
  <c r="D215" i="4"/>
  <c r="D263" i="4"/>
  <c r="F416" i="4"/>
  <c r="D459" i="4"/>
  <c r="D625" i="4"/>
  <c r="H21" i="9"/>
  <c r="G21" i="9"/>
  <c r="D196" i="4"/>
  <c r="E472" i="4"/>
  <c r="D466" i="1" s="1"/>
  <c r="E484" i="4"/>
  <c r="D478" i="1" s="1"/>
  <c r="G308" i="9"/>
  <c r="E308" i="9" s="1"/>
  <c r="B308" i="9" s="1"/>
  <c r="F177" i="5"/>
  <c r="D43" i="8"/>
  <c r="D151" i="4"/>
  <c r="D643" i="4"/>
  <c r="E644" i="4"/>
  <c r="D638" i="1" s="1"/>
  <c r="F530" i="4"/>
  <c r="D529" i="4"/>
  <c r="G316" i="9"/>
  <c r="E316" i="9" s="1"/>
  <c r="D580" i="4"/>
  <c r="F585" i="4"/>
  <c r="F594" i="4"/>
  <c r="D593" i="4"/>
  <c r="E310" i="9"/>
  <c r="B310" i="9" s="1"/>
  <c r="D89" i="6"/>
  <c r="E87" i="5"/>
  <c r="D118" i="5"/>
  <c r="E176" i="5"/>
  <c r="E238" i="5"/>
  <c r="D245" i="5"/>
  <c r="D237" i="5" s="1"/>
  <c r="E258" i="5"/>
  <c r="D1235" i="1" s="1"/>
  <c r="D7" i="5"/>
  <c r="F45" i="5"/>
  <c r="D69" i="5"/>
  <c r="F180" i="5"/>
  <c r="F190" i="5"/>
  <c r="D206" i="5"/>
  <c r="D176" i="5" s="1"/>
  <c r="F5" i="6"/>
  <c r="D35" i="6"/>
  <c r="D129" i="6"/>
  <c r="D141"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1" i="9"/>
  <c r="E191" i="9" s="1"/>
  <c r="B191" i="9" s="1"/>
  <c r="G189" i="9"/>
  <c r="E189" i="9" s="1"/>
  <c r="B189" i="9" s="1"/>
  <c r="G187" i="9"/>
  <c r="E187" i="9" s="1"/>
  <c r="B187" i="9" s="1"/>
  <c r="G165" i="9"/>
  <c r="G164" i="9"/>
  <c r="E164" i="9" s="1"/>
  <c r="B164" i="9" s="1"/>
  <c r="G163" i="9"/>
  <c r="E163" i="9" s="1"/>
  <c r="B163" i="9" s="1"/>
  <c r="G162" i="9"/>
  <c r="E162" i="9" s="1"/>
  <c r="B162" i="9" s="1"/>
  <c r="G161" i="9"/>
  <c r="E161" i="9" s="1"/>
  <c r="B161" i="9" s="1"/>
  <c r="G192" i="9"/>
  <c r="E192" i="9" s="1"/>
  <c r="B192" i="9" s="1"/>
  <c r="G190" i="9"/>
  <c r="E190" i="9" s="1"/>
  <c r="B190" i="9" s="1"/>
  <c r="G188" i="9"/>
  <c r="E188" i="9" s="1"/>
  <c r="B188"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6" i="9"/>
  <c r="E186" i="9" s="1"/>
  <c r="B186" i="9" s="1"/>
  <c r="G166" i="9"/>
  <c r="H165" i="9"/>
  <c r="I10" i="9"/>
  <c r="E290" i="9"/>
  <c r="B290" i="9" s="1"/>
  <c r="D42" i="8"/>
  <c r="B217" i="9"/>
  <c r="B232" i="9"/>
  <c r="B240" i="9"/>
  <c r="B264" i="9"/>
  <c r="B239" i="9"/>
  <c r="B243" i="9"/>
  <c r="I20" i="3" l="1"/>
  <c r="D985" i="1"/>
  <c r="D1435" i="1"/>
  <c r="I28" i="3"/>
  <c r="G1408" i="1"/>
  <c r="H1408" i="1"/>
  <c r="H19" i="9"/>
  <c r="E19" i="9" s="1"/>
  <c r="B19" i="9" s="1"/>
  <c r="H358" i="1"/>
  <c r="G358" i="1"/>
  <c r="E151" i="4"/>
  <c r="F163" i="4"/>
  <c r="H159" i="1"/>
  <c r="H148" i="1"/>
  <c r="E21" i="9"/>
  <c r="G149" i="1"/>
  <c r="H149" i="1"/>
  <c r="F50" i="4"/>
  <c r="H46" i="1"/>
  <c r="G46" i="1"/>
  <c r="F176" i="5"/>
  <c r="D175" i="5"/>
  <c r="H22" i="3"/>
  <c r="C1153" i="1"/>
  <c r="H23" i="3"/>
  <c r="C1214" i="1"/>
  <c r="K1451" i="9"/>
  <c r="G314" i="9"/>
  <c r="E314" i="9" s="1"/>
  <c r="B314" i="9" s="1"/>
  <c r="I34" i="3"/>
  <c r="C1517" i="1"/>
  <c r="E165" i="9"/>
  <c r="B165" i="9" s="1"/>
  <c r="F213" i="9"/>
  <c r="B213" i="9" s="1"/>
  <c r="F35" i="6"/>
  <c r="H25" i="3"/>
  <c r="C1329" i="1"/>
  <c r="E237" i="5"/>
  <c r="E175" i="5" s="1"/>
  <c r="D1152" i="1" s="1"/>
  <c r="D1215" i="1"/>
  <c r="E68" i="5"/>
  <c r="D1065" i="1"/>
  <c r="G318" i="9"/>
  <c r="E318" i="9" s="1"/>
  <c r="G638" i="1"/>
  <c r="H638" i="1"/>
  <c r="G466" i="1"/>
  <c r="H466" i="1"/>
  <c r="F238" i="5"/>
  <c r="G78" i="1"/>
  <c r="H78" i="1"/>
  <c r="F82" i="4"/>
  <c r="E408" i="4"/>
  <c r="D403" i="1" s="1"/>
  <c r="D345" i="1"/>
  <c r="E6" i="4"/>
  <c r="D68" i="5"/>
  <c r="F69" i="5"/>
  <c r="C1047" i="1"/>
  <c r="G313" i="9"/>
  <c r="E313" i="9" s="1"/>
  <c r="B316" i="9"/>
  <c r="E315" i="9"/>
  <c r="I10" i="3" s="1"/>
  <c r="F643" i="4"/>
  <c r="C637" i="1"/>
  <c r="F196" i="4"/>
  <c r="C192" i="1"/>
  <c r="F263" i="4"/>
  <c r="C259" i="1"/>
  <c r="I1465" i="1"/>
  <c r="F408" i="4"/>
  <c r="C403" i="1"/>
  <c r="E407" i="4"/>
  <c r="D402" i="1" s="1"/>
  <c r="D293" i="1"/>
  <c r="F141" i="6"/>
  <c r="H28" i="3"/>
  <c r="C1435" i="1"/>
  <c r="G311" i="9"/>
  <c r="E311" i="9" s="1"/>
  <c r="B311" i="9" s="1"/>
  <c r="F206" i="5"/>
  <c r="C1183" i="1"/>
  <c r="G1235" i="1"/>
  <c r="H1235" i="1"/>
  <c r="I22" i="3"/>
  <c r="D1153" i="1"/>
  <c r="F580" i="4"/>
  <c r="C574" i="1"/>
  <c r="D528" i="4"/>
  <c r="F529" i="4"/>
  <c r="C523" i="1"/>
  <c r="H17" i="3"/>
  <c r="D289" i="4"/>
  <c r="F151" i="4"/>
  <c r="C147" i="1"/>
  <c r="B21" i="9"/>
  <c r="F625" i="4"/>
  <c r="C619" i="1"/>
  <c r="F215" i="4"/>
  <c r="C211" i="1"/>
  <c r="D635" i="4"/>
  <c r="F420" i="4"/>
  <c r="C414" i="1"/>
  <c r="E635" i="4"/>
  <c r="D629" i="1" s="1"/>
  <c r="D414" i="1"/>
  <c r="I17" i="3"/>
  <c r="E289" i="4"/>
  <c r="D147" i="1"/>
  <c r="E166" i="9"/>
  <c r="B166" i="9" s="1"/>
  <c r="F129" i="6"/>
  <c r="C1423" i="1"/>
  <c r="D6" i="5"/>
  <c r="F7" i="5"/>
  <c r="H20" i="3"/>
  <c r="C985" i="1"/>
  <c r="F245" i="5"/>
  <c r="C1222" i="1"/>
  <c r="F118" i="5"/>
  <c r="C1096" i="1"/>
  <c r="F89" i="6"/>
  <c r="C1383" i="1"/>
  <c r="F593" i="4"/>
  <c r="C587" i="1"/>
  <c r="I35" i="3"/>
  <c r="C1518" i="1"/>
  <c r="G478" i="1"/>
  <c r="H478" i="1"/>
  <c r="F459" i="4"/>
  <c r="C453" i="1"/>
  <c r="F133" i="4"/>
  <c r="D6" i="4"/>
  <c r="C129" i="1"/>
  <c r="F407" i="4"/>
  <c r="C402" i="1"/>
  <c r="E636" i="4"/>
  <c r="D630" i="1" s="1"/>
  <c r="G1518" i="1" l="1"/>
  <c r="H1518" i="1"/>
  <c r="G1222" i="1"/>
  <c r="H1222" i="1"/>
  <c r="G129" i="1"/>
  <c r="H129" i="1"/>
  <c r="G278" i="9"/>
  <c r="C984" i="1"/>
  <c r="G211" i="1"/>
  <c r="H211" i="1"/>
  <c r="D636" i="4"/>
  <c r="F528" i="4"/>
  <c r="C522" i="1"/>
  <c r="D290" i="4"/>
  <c r="D412" i="4"/>
  <c r="F6" i="4"/>
  <c r="H16" i="3"/>
  <c r="C2" i="1"/>
  <c r="G587" i="1"/>
  <c r="H587" i="1"/>
  <c r="G1096" i="1"/>
  <c r="H1096" i="1"/>
  <c r="G985" i="1"/>
  <c r="H985" i="1"/>
  <c r="G1423" i="1"/>
  <c r="H1423" i="1"/>
  <c r="E291" i="4"/>
  <c r="D287" i="1" s="1"/>
  <c r="E413" i="4"/>
  <c r="D285" i="1"/>
  <c r="G414" i="1"/>
  <c r="H414" i="1"/>
  <c r="G574" i="1"/>
  <c r="H574" i="1"/>
  <c r="G192" i="1"/>
  <c r="H192" i="1"/>
  <c r="G345" i="1"/>
  <c r="H345" i="1"/>
  <c r="I21" i="3"/>
  <c r="D1046" i="1"/>
  <c r="E6" i="5"/>
  <c r="H1517" i="1"/>
  <c r="G1517" i="1"/>
  <c r="H11" i="3"/>
  <c r="G1153" i="1"/>
  <c r="H1153" i="1"/>
  <c r="G453" i="1"/>
  <c r="H453" i="1"/>
  <c r="G402" i="1"/>
  <c r="H402" i="1"/>
  <c r="G619" i="1"/>
  <c r="H619" i="1"/>
  <c r="G147" i="1"/>
  <c r="H147" i="1"/>
  <c r="G523" i="1"/>
  <c r="H523" i="1"/>
  <c r="G293" i="1"/>
  <c r="H293" i="1"/>
  <c r="F68" i="5"/>
  <c r="H21" i="3"/>
  <c r="C1046" i="1"/>
  <c r="G1215" i="1"/>
  <c r="H1215" i="1"/>
  <c r="G1435" i="1"/>
  <c r="H1435" i="1"/>
  <c r="G259" i="1"/>
  <c r="H259" i="1"/>
  <c r="G637" i="1"/>
  <c r="H637" i="1"/>
  <c r="E312" i="9"/>
  <c r="B313" i="9"/>
  <c r="E317" i="9"/>
  <c r="B318" i="9"/>
  <c r="I23" i="3"/>
  <c r="D1214" i="1"/>
  <c r="H1214" i="1" s="1"/>
  <c r="F237" i="5"/>
  <c r="F175" i="5"/>
  <c r="C1152" i="1"/>
  <c r="G1383" i="1"/>
  <c r="H1383" i="1"/>
  <c r="F635" i="4"/>
  <c r="C629" i="1"/>
  <c r="D291" i="4"/>
  <c r="F289" i="4"/>
  <c r="D413" i="4"/>
  <c r="C285" i="1"/>
  <c r="G1183" i="1"/>
  <c r="H1183" i="1"/>
  <c r="G403" i="1"/>
  <c r="H403" i="1"/>
  <c r="G1047" i="1"/>
  <c r="H1047" i="1"/>
  <c r="E412" i="4"/>
  <c r="I16" i="3"/>
  <c r="E290" i="4"/>
  <c r="D286" i="1" s="1"/>
  <c r="D2" i="1"/>
  <c r="G1065" i="1"/>
  <c r="H1065" i="1"/>
  <c r="G1329" i="1"/>
  <c r="H1329" i="1"/>
  <c r="H9" i="3"/>
  <c r="G285" i="1" l="1"/>
  <c r="H285" i="1"/>
  <c r="G629" i="1"/>
  <c r="H629" i="1"/>
  <c r="G1152" i="1"/>
  <c r="H1152" i="1"/>
  <c r="G1214" i="1"/>
  <c r="H278" i="9"/>
  <c r="E278" i="9" s="1"/>
  <c r="D984" i="1"/>
  <c r="H984" i="1" s="1"/>
  <c r="E640" i="4"/>
  <c r="E415" i="4"/>
  <c r="D410" i="1" s="1"/>
  <c r="D408" i="1"/>
  <c r="G522" i="1"/>
  <c r="H522" i="1"/>
  <c r="G285" i="9"/>
  <c r="E285" i="9" s="1"/>
  <c r="B285" i="9" s="1"/>
  <c r="K3" i="9"/>
  <c r="I9" i="3"/>
  <c r="D415" i="4"/>
  <c r="F413" i="4"/>
  <c r="D640" i="4"/>
  <c r="C408" i="1"/>
  <c r="G1046" i="1"/>
  <c r="H1046" i="1"/>
  <c r="N3" i="9"/>
  <c r="I11" i="3"/>
  <c r="D639" i="4"/>
  <c r="D414" i="4"/>
  <c r="F412" i="4"/>
  <c r="C407" i="1"/>
  <c r="F291" i="4"/>
  <c r="C287" i="1"/>
  <c r="E639" i="4"/>
  <c r="E414" i="4"/>
  <c r="D409" i="1" s="1"/>
  <c r="D407" i="1"/>
  <c r="G2" i="1"/>
  <c r="H2" i="1"/>
  <c r="F290" i="4"/>
  <c r="C286" i="1"/>
  <c r="F636" i="4"/>
  <c r="C630" i="1"/>
  <c r="F6" i="5"/>
  <c r="G984" i="1" l="1"/>
  <c r="H8" i="3"/>
  <c r="M3" i="9" s="1"/>
  <c r="E277" i="9"/>
  <c r="B278" i="9"/>
  <c r="F414" i="4"/>
  <c r="C409" i="1"/>
  <c r="F639" i="4"/>
  <c r="D641" i="4"/>
  <c r="C633" i="1"/>
  <c r="F415" i="4"/>
  <c r="C410" i="1"/>
  <c r="E642" i="4"/>
  <c r="D634" i="1"/>
  <c r="G286" i="1"/>
  <c r="H286" i="1"/>
  <c r="G287" i="1"/>
  <c r="H287" i="1"/>
  <c r="G630" i="1"/>
  <c r="H630" i="1"/>
  <c r="G407" i="1"/>
  <c r="H407" i="1"/>
  <c r="G408" i="1"/>
  <c r="H408" i="1"/>
  <c r="E641" i="4"/>
  <c r="D633" i="1"/>
  <c r="D642" i="4"/>
  <c r="F640" i="4"/>
  <c r="C634" i="1"/>
  <c r="I8" i="3" l="1"/>
  <c r="G634" i="1"/>
  <c r="H634" i="1"/>
  <c r="E645" i="4"/>
  <c r="D635" i="1"/>
  <c r="E646" i="4"/>
  <c r="D636" i="1"/>
  <c r="F641" i="4"/>
  <c r="D645" i="4"/>
  <c r="C635" i="1"/>
  <c r="G409" i="1"/>
  <c r="H409" i="1"/>
  <c r="G410" i="1"/>
  <c r="H410" i="1"/>
  <c r="D646" i="4"/>
  <c r="F642" i="4"/>
  <c r="C636" i="1"/>
  <c r="G633" i="1"/>
  <c r="H633" i="1"/>
  <c r="F645" i="4" l="1"/>
  <c r="H18" i="3"/>
  <c r="C639" i="1"/>
  <c r="G276" i="9"/>
  <c r="E276" i="9" s="1"/>
  <c r="B276" i="9" s="1"/>
  <c r="I18" i="3"/>
  <c r="D639" i="1"/>
  <c r="F646" i="4"/>
  <c r="H19" i="3"/>
  <c r="C640" i="1"/>
  <c r="G636" i="1"/>
  <c r="H636" i="1"/>
  <c r="G635" i="1"/>
  <c r="H635" i="1"/>
  <c r="I19" i="3"/>
  <c r="D640" i="1"/>
  <c r="G639" i="1" l="1"/>
  <c r="H639" i="1"/>
  <c r="H7" i="3"/>
  <c r="G640" i="1"/>
  <c r="H640" i="1"/>
  <c r="J3" i="9" l="1"/>
  <c r="G274" i="9" l="1"/>
  <c r="M272" i="9"/>
  <c r="L272" i="9"/>
  <c r="F272" i="9" s="1"/>
  <c r="H274" i="9"/>
  <c r="H18" i="9"/>
  <c r="G18" i="9"/>
  <c r="K10" i="9"/>
  <c r="G16" i="9"/>
  <c r="K7" i="9"/>
  <c r="J12" i="9"/>
  <c r="K8" i="9"/>
  <c r="J13" i="9"/>
  <c r="I7" i="9"/>
  <c r="K13" i="9"/>
  <c r="I13" i="9"/>
  <c r="K6" i="9"/>
  <c r="J11" i="9"/>
  <c r="I17" i="9"/>
  <c r="J8" i="9"/>
  <c r="G15" i="9"/>
  <c r="J10" i="9"/>
  <c r="J7" i="9"/>
  <c r="I12" i="9"/>
  <c r="I9" i="9"/>
  <c r="H16" i="9"/>
  <c r="J5" i="9"/>
  <c r="H17" i="9"/>
  <c r="I8" i="9"/>
  <c r="M15" i="9"/>
  <c r="I5" i="9"/>
  <c r="K11" i="9"/>
  <c r="J17" i="9"/>
  <c r="I6" i="9"/>
  <c r="K12" i="9"/>
  <c r="G17" i="9"/>
  <c r="J6" i="9"/>
  <c r="I11" i="9"/>
  <c r="J9" i="9"/>
  <c r="H15" i="9"/>
  <c r="K9" i="9"/>
  <c r="L15" i="9"/>
  <c r="F15" i="9" s="1"/>
  <c r="L16" i="9"/>
  <c r="K5" i="9"/>
  <c r="M16" i="9"/>
  <c r="E18" i="9" l="1"/>
  <c r="B18" i="9" s="1"/>
  <c r="E12" i="9"/>
  <c r="B12" i="9" s="1"/>
  <c r="E17" i="9"/>
  <c r="B17" i="9" s="1"/>
  <c r="F16" i="9"/>
  <c r="F14" i="9" s="1"/>
  <c r="E13" i="9"/>
  <c r="B13" i="9" s="1"/>
  <c r="E274" i="9"/>
  <c r="B274" i="9" s="1"/>
  <c r="E5" i="9"/>
  <c r="E8" i="9"/>
  <c r="B8" i="9" s="1"/>
  <c r="E9" i="9"/>
  <c r="B9" i="9" s="1"/>
  <c r="E15" i="9"/>
  <c r="E16" i="9"/>
  <c r="B272" i="9"/>
  <c r="F20" i="9"/>
  <c r="E11" i="9"/>
  <c r="B11" i="9" s="1"/>
  <c r="E6" i="9"/>
  <c r="B6" i="9" s="1"/>
  <c r="E10" i="9"/>
  <c r="B10" i="9" s="1"/>
  <c r="E7" i="9"/>
  <c r="B7" i="9" s="1"/>
  <c r="B16" i="9" l="1"/>
  <c r="E20" i="9"/>
  <c r="I7" i="3" s="1"/>
  <c r="F3" i="9"/>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<sst xmlns="http://schemas.openxmlformats.org/spreadsheetml/2006/main" count="4374" uniqueCount="3426">
  <si>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</si>
  <si>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</si>
  <si>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</si>
  <si>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</si>
  <si>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</si>
  <si>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</si>
  <si>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</si>
  <si>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</si>
  <si>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</si>
  <si>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</si>
  <si>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</si>
  <si>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</si>
  <si>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</si>
  <si>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</si>
  <si>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</si>
  <si>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</si>
  <si>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</si>
  <si>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</si>
  <si>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</si>
  <si>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</si>
  <si>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</si>
  <si>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</si>
  <si>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</si>
  <si>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</si>
  <si>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</si>
  <si>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</si>
  <si>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</si>
  <si>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</si>
  <si>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</si>
  <si>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</si>
  <si>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</si>
  <si>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</si>
  <si>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</si>
  <si>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</si>
  <si>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</si>
  <si>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</si>
  <si>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</si>
  <si>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</si>
  <si>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</si>
  <si>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</si>
  <si>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</si>
  <si>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</si>
  <si>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</si>
  <si>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</si>
  <si>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</si>
  <si>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</si>
  <si>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</si>
  <si>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</si>
  <si>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15317 - O.Š. HORVATI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</si>
  <si>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</si>
  <si>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</si>
  <si>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</si>
  <si>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</si>
  <si>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</si>
  <si>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</si>
  <si>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</si>
  <si>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</si>
  <si>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</si>
  <si>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</si>
  <si>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</si>
  <si>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</si>
  <si>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</si>
  <si>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</si>
  <si>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</si>
  <si>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</si>
  <si>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</si>
  <si>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</si>
  <si>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</si>
  <si>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</si>
  <si>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</si>
  <si>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</si>
  <si>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</si>
  <si>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</si>
  <si>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</si>
  <si>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</si>
  <si>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</si>
  <si>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</si>
  <si>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</si>
  <si>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</si>
  <si>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</si>
  <si>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</si>
  <si>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</si>
  <si>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</si>
  <si>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</si>
  <si>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</si>
  <si>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</si>
  <si>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</si>
  <si>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</si>
  <si>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</si>
  <si>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</si>
  <si>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</si>
  <si>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</si>
  <si>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</si>
  <si>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</si>
  <si>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</si>
  <si>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</si>
  <si>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</si>
  <si>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</si>
  <si>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</si>
  <si>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</si>
  <si>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</si>
  <si>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</si>
  <si>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</si>
  <si>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</si>
  <si>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</si>
  <si>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</si>
  <si>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</si>
  <si>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</si>
  <si>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</si>
  <si>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</si>
  <si>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</si>
  <si>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</si>
  <si>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</si>
  <si>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</si>
  <si>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</si>
  <si>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</si>
  <si>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</si>
  <si>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</si>
  <si>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</si>
  <si>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</si>
  <si>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</si>
  <si>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</si>
  <si>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</si>
  <si>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</si>
  <si>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</si>
  <si>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</si>
  <si>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</si>
  <si>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</si>
  <si>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</si>
  <si>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</si>
  <si>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</si>
  <si>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</si>
  <si>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</si>
  <si>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</si>
  <si>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</si>
  <si>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</si>
  <si>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</si>
  <si>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</si>
  <si>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</si>
  <si>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</si>
  <si>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</si>
  <si>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</si>
  <si>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</si>
  <si>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</si>
  <si>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</si>
  <si>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</si>
  <si>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</si>
  <si>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</si>
  <si>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</si>
  <si>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</si>
  <si>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</si>
  <si>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</si>
  <si>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</si>
  <si>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</si>
  <si>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</si>
  <si>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</si>
  <si>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</si>
  <si>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</si>
  <si>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</si>
  <si>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</si>
  <si>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</si>
  <si>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</si>
  <si>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</si>
  <si>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</si>
  <si>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</si>
  <si>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</si>
  <si>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</si>
  <si>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</si>
  <si>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</si>
  <si>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</si>
  <si>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</si>
  <si>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</si>
  <si>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</si>
  <si>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</si>
  <si>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</si>
  <si>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</si>
  <si>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</si>
  <si>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</si>
  <si>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</si>
  <si>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</si>
  <si>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</si>
  <si>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</si>
  <si>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</si>
  <si>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</si>
  <si>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</si>
  <si>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</si>
  <si>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</si>
  <si>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</si>
  <si>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</si>
  <si>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</si>
  <si>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</si>
  <si>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</si>
  <si>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</si>
  <si>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</si>
  <si>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</si>
  <si>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</si>
  <si>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</si>
  <si>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</si>
  <si>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</si>
  <si>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</si>
  <si>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</si>
  <si>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</si>
  <si>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</si>
  <si>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</si>
  <si>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</si>
  <si>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</si>
  <si>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</si>
  <si>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</si>
  <si>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</si>
  <si>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</si>
  <si>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</si>
  <si>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</si>
  <si>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</si>
  <si>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</si>
  <si>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</si>
  <si>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</si>
  <si>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</si>
  <si>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</si>
  <si>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</si>
  <si>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</si>
  <si>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</si>
  <si>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</si>
  <si>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</si>
  <si>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</si>
  <si>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</si>
  <si>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</si>
  <si>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</si>
  <si>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</si>
  <si>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</si>
  <si>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</si>
  <si>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</si>
  <si>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</si>
  <si>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</si>
  <si>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</si>
  <si>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</si>
  <si>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</si>
  <si>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</si>
  <si>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</si>
  <si>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</si>
  <si>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</si>
  <si>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</si>
  <si>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</si>
  <si>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</si>
  <si>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</si>
  <si>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</si>
  <si>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</si>
  <si>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</si>
  <si>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</si>
  <si>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</si>
  <si>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</si>
  <si>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</si>
  <si>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</si>
  <si>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</si>
  <si>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</si>
  <si>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</si>
  <si>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</si>
  <si>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</si>
  <si>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</si>
  <si>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</si>
  <si>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</si>
  <si>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</si>
  <si>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</si>
  <si>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</si>
  <si>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</si>
  <si>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</si>
  <si>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</si>
  <si>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</si>
  <si>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</si>
  <si>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</si>
  <si>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</si>
  <si>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</si>
  <si>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</si>
  <si>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</si>
  <si>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</si>
  <si>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</si>
  <si>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</si>
  <si>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</si>
  <si>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</si>
  <si>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</si>
  <si>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</si>
  <si>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</si>
  <si>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</si>
  <si>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</si>
  <si>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</si>
  <si>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</si>
  <si>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</si>
  <si>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</si>
  <si>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</si>
  <si>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</si>
  <si>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</si>
  <si>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</si>
  <si>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</si>
  <si>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</si>
  <si>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</si>
  <si>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</si>
  <si>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</si>
  <si>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</si>
  <si>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</si>
  <si>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</si>
  <si>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</si>
  <si>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</si>
  <si>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</si>
  <si>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</si>
  <si>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</si>
  <si>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</si>
  <si>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</si>
  <si>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</si>
  <si>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</si>
  <si>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</si>
  <si>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</si>
  <si>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</si>
  <si>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</si>
  <si>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</si>
  <si>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</si>
  <si>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</si>
  <si>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</si>
  <si>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</si>
  <si>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</si>
  <si>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</si>
  <si>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</si>
  <si>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</si>
  <si>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</si>
  <si>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</si>
  <si>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</si>
  <si>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</si>
  <si>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</si>
  <si>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</si>
  <si>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</si>
  <si>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</si>
  <si>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</si>
  <si>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</si>
  <si>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</si>
  <si>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</si>
  <si>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</si>
  <si>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</si>
  <si>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</si>
  <si>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</si>
  <si>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</si>
  <si>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</si>
  <si>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</si>
  <si>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</si>
  <si>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</si>
  <si>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</si>
  <si>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</si>
  <si>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</si>
  <si>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</si>
  <si>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</si>
  <si>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</si>
  <si>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</si>
  <si>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</si>
  <si>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</si>
  <si>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</si>
  <si>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</si>
  <si>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</si>
  <si>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</si>
  <si>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</si>
  <si>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</si>
  <si>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</si>
  <si>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</si>
  <si>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</si>
  <si>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</si>
  <si>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</si>
  <si>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</si>
  <si>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</si>
  <si>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</si>
  <si>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</si>
  <si>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</si>
  <si>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</si>
  <si>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</si>
  <si>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</si>
  <si>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</si>
  <si>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</si>
  <si>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</si>
  <si>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</si>
  <si>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</si>
  <si>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</si>
  <si>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</si>
  <si>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</si>
  <si>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</si>
  <si>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</si>
  <si>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</si>
  <si>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</si>
  <si>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</si>
  <si>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</si>
  <si>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</si>
  <si>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</si>
  <si>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</si>
  <si>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</si>
  <si>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</si>
  <si>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</si>
  <si>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</si>
  <si>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</si>
  <si>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</si>
  <si>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</si>
  <si>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</si>
  <si>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</si>
  <si>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</si>
  <si>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</si>
  <si>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</si>
  <si>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</si>
  <si>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</si>
  <si>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</si>
  <si>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</si>
  <si>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</si>
  <si>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</si>
  <si>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</si>
  <si>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</si>
  <si>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</si>
  <si>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</si>
  <si>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</si>
  <si>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</si>
  <si>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</si>
  <si>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</si>
  <si>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</si>
  <si>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</si>
  <si>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</si>
  <si>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</si>
  <si>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</si>
  <si>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</si>
  <si>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</si>
  <si>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</si>
  <si>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</si>
  <si>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</si>
  <si>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</si>
  <si>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</si>
  <si>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</si>
  <si>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</si>
  <si>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</si>
  <si>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</si>
  <si>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</si>
  <si>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</si>
  <si>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</si>
  <si>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</si>
  <si>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</si>
  <si>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</si>
  <si>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</si>
  <si>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</si>
  <si>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</si>
  <si>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</si>
  <si>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</si>
  <si>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</si>
  <si>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</si>
  <si>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</si>
  <si>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</si>
  <si>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</si>
  <si>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</si>
  <si>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</si>
  <si>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</si>
  <si>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</si>
  <si>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</si>
  <si>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</si>
  <si>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</si>
  <si>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</si>
  <si>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</si>
  <si>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</si>
  <si>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</si>
  <si>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</si>
  <si>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</si>
  <si>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</si>
  <si>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</si>
  <si>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</si>
  <si>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</si>
  <si>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</si>
  <si>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</si>
  <si>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</si>
  <si>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</si>
  <si>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</si>
  <si>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</si>
  <si>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</si>
  <si>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</si>
  <si>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</si>
  <si>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</si>
  <si>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</si>
  <si>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</si>
  <si>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</si>
  <si>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</si>
  <si>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</si>
  <si>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</si>
  <si>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</si>
  <si>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</si>
  <si>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</si>
  <si>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</si>
  <si>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</si>
  <si>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</si>
  <si>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</si>
  <si>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</si>
  <si>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</si>
  <si>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</si>
  <si>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</si>
  <si>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</si>
  <si>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</si>
  <si>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</si>
  <si>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</si>
  <si>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</si>
  <si>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</si>
  <si>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</si>
  <si>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</si>
  <si>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</si>
  <si>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</si>
  <si>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</si>
  <si>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</si>
  <si>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</si>
  <si>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</si>
  <si>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</si>
  <si>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</si>
  <si>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</si>
  <si>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</si>
  <si>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</si>
  <si>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</si>
  <si>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</si>
  <si>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</si>
  <si>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</si>
  <si>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</si>
  <si>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</si>
  <si>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</si>
  <si>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</si>
  <si>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</si>
  <si>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</si>
  <si>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</si>
  <si>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</si>
  <si>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</si>
  <si>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</si>
  <si>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</si>
  <si>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</si>
  <si>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</si>
  <si>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</si>
  <si>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</si>
  <si>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</si>
  <si>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</si>
  <si>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</si>
  <si>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</si>
  <si>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</si>
  <si>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</si>
  <si>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</si>
  <si>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</si>
  <si>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</si>
  <si>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</si>
  <si>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</si>
  <si>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</si>
  <si>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</si>
  <si>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</si>
  <si>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</si>
  <si>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</si>
  <si>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</si>
  <si>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</si>
  <si>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</si>
  <si>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</si>
  <si>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</si>
  <si>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</si>
  <si>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</si>
  <si>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</si>
  <si>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</si>
  <si>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</si>
  <si>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</si>
  <si>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</si>
  <si>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</si>
  <si>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</si>
  <si>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</si>
  <si>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</si>
  <si>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</si>
  <si>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</si>
  <si>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</si>
  <si>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</si>
  <si>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</si>
  <si>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</si>
  <si>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</si>
  <si>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</si>
  <si>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</si>
  <si>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</si>
  <si>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</si>
  <si>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</si>
  <si>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</si>
  <si>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</si>
  <si>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</si>
  <si>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</si>
  <si>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</si>
  <si>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</si>
  <si>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</si>
  <si>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</si>
  <si>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</si>
  <si>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</si>
  <si>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</si>
  <si>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</si>
  <si>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</si>
  <si>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</si>
  <si>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</si>
  <si>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</si>
  <si>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</si>
  <si>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</si>
  <si>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</si>
  <si>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</si>
  <si>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</si>
  <si>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</si>
  <si>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</si>
  <si>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</si>
  <si>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</si>
  <si>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</si>
  <si>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</si>
  <si>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</si>
  <si>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</si>
  <si>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</si>
  <si>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</si>
  <si>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</si>
  <si>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</si>
  <si>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</si>
  <si>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</si>
  <si>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</si>
  <si>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</si>
  <si>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</si>
  <si>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</si>
  <si>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</si>
  <si>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</si>
  <si>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</si>
  <si>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</si>
  <si>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</si>
  <si>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</si>
  <si>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</si>
  <si>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</si>
  <si>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</si>
  <si>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</si>
  <si>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</si>
  <si>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</si>
  <si>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</si>
  <si>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</si>
  <si>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</si>
  <si>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</si>
  <si>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</si>
  <si>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</si>
  <si>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</si>
  <si>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</si>
  <si>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</si>
  <si>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</si>
  <si>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</si>
  <si>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</si>
  <si>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</si>
  <si>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</si>
  <si>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</si>
  <si>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</si>
  <si>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</si>
  <si>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</si>
  <si>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</si>
  <si>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</si>
  <si>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</si>
  <si>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</si>
  <si>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</si>
  <si>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</si>
  <si>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</si>
  <si>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</si>
  <si>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</si>
  <si>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</si>
  <si>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</si>
  <si>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</si>
  <si>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</si>
  <si>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</si>
  <si>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</si>
  <si>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</si>
  <si>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</si>
  <si>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</si>
  <si>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</si>
  <si>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</si>
  <si>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</si>
  <si>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</si>
  <si>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</si>
  <si>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</si>
  <si>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</si>
  <si>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</si>
  <si>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</si>
  <si>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</si>
  <si>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</si>
  <si>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</si>
  <si>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</si>
  <si>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</si>
  <si>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</si>
  <si>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</si>
  <si>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</si>
  <si>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</si>
  <si>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</si>
  <si>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</si>
  <si>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</si>
  <si>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</si>
  <si>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</si>
  <si>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</si>
  <si>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</si>
  <si>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</si>
  <si>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</si>
  <si>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</si>
  <si>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</si>
  <si>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</si>
  <si>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</si>
  <si>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</si>
  <si>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</si>
  <si>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</si>
  <si>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</si>
  <si>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</si>
  <si>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</si>
  <si>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</si>
  <si>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</si>
  <si>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</si>
  <si>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</si>
  <si>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</si>
  <si>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</si>
  <si>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</si>
  <si>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</si>
  <si>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</si>
  <si>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</si>
  <si>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</si>
  <si>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</si>
  <si>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</si>
  <si>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</si>
  <si>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</si>
  <si>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</si>
  <si>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</si>
  <si>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</si>
  <si>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</si>
  <si>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</si>
  <si>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</si>
  <si>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</si>
  <si>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</si>
  <si>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</si>
  <si>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</si>
  <si>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</si>
  <si>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</si>
  <si>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</si>
  <si>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</si>
  <si>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</si>
  <si>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</si>
  <si>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</si>
  <si>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</si>
  <si>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</si>
  <si>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</si>
  <si>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</si>
  <si>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</si>
  <si>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</si>
  <si>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</si>
  <si>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</si>
  <si>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</si>
  <si>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</si>
  <si>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</si>
  <si>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</si>
  <si>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</si>
  <si>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</si>
  <si>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</si>
  <si>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</si>
  <si>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</si>
  <si>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</si>
  <si>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</si>
  <si>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</si>
  <si>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</si>
  <si>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</si>
  <si>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</si>
  <si>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</si>
  <si>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</si>
  <si>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</si>
  <si>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</si>
  <si>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</si>
  <si>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</si>
  <si>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</si>
  <si>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</si>
  <si>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</si>
  <si>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</si>
  <si>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</si>
  <si>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</si>
  <si>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</si>
  <si>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</si>
  <si>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</si>
  <si>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</si>
  <si>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</si>
  <si>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</si>
  <si>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</si>
  <si>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</si>
  <si>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</si>
  <si>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</si>
  <si>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</si>
  <si>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</si>
  <si>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</si>
  <si>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</si>
  <si>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</si>
  <si>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</si>
  <si>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</si>
  <si>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</si>
  <si>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</si>
  <si>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</si>
  <si>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</si>
  <si>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</si>
  <si>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</si>
  <si>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</si>
  <si>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</si>
  <si>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</si>
  <si>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</si>
  <si>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</si>
  <si>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</si>
  <si>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</si>
  <si>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</si>
  <si>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</si>
  <si>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</si>
  <si>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</si>
  <si>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</si>
  <si>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</si>
  <si>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</si>
  <si>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</si>
  <si>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</si>
  <si>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</si>
  <si>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</si>
  <si>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</si>
  <si>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</si>
  <si>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</si>
  <si>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</si>
  <si>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</si>
  <si>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</si>
  <si>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</si>
  <si>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</si>
  <si>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</si>
  <si>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</si>
  <si>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</si>
  <si>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</si>
  <si>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</si>
  <si>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</si>
  <si>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</si>
  <si>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</si>
  <si>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</si>
  <si>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</si>
  <si>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</si>
  <si>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</si>
  <si>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</si>
  <si>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</si>
  <si>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</si>
  <si>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</si>
  <si>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</si>
  <si>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</si>
  <si>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</si>
  <si>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</si>
  <si>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</si>
  <si>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</si>
  <si>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</si>
  <si>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</si>
  <si>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</si>
  <si>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</si>
  <si>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</si>
  <si>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</si>
  <si>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</si>
  <si>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</si>
  <si>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</si>
  <si>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</si>
  <si>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</si>
  <si>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</si>
  <si>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</si>
  <si>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</si>
  <si>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</si>
  <si>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</si>
  <si>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</si>
  <si>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</si>
  <si>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</si>
  <si>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</si>
  <si>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</si>
  <si>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</si>
  <si>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</si>
  <si>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</si>
  <si>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</si>
  <si>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</si>
  <si>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</si>
  <si>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</si>
  <si>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</si>
  <si>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</si>
  <si>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</si>
  <si>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</si>
  <si>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</si>
  <si>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</si>
  <si>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</si>
  <si>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</si>
  <si>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</si>
  <si>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</si>
  <si>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</si>
  <si>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</si>
  <si>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</si>
  <si>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</si>
  <si>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</si>
  <si>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</si>
  <si>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</si>
  <si>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</si>
  <si>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</si>
  <si>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</si>
  <si>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</si>
  <si>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</si>
  <si>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</si>
  <si>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</si>
  <si>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</si>
  <si>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</si>
  <si>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</si>
  <si>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</si>
  <si>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</si>
  <si>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</si>
  <si>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</si>
  <si>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</si>
  <si>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</si>
  <si>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</si>
  <si>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</si>
  <si>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</si>
  <si>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</si>
  <si>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</si>
  <si>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</si>
  <si>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</si>
  <si>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</si>
  <si>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</si>
  <si>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</si>
  <si>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</si>
  <si>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</si>
  <si>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</si>
  <si>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</si>
  <si>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</si>
  <si>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</si>
  <si>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</si>
  <si>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</si>
  <si>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</si>
  <si>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</si>
  <si>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</si>
  <si>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</si>
  <si>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</si>
  <si>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</si>
  <si>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</si>
  <si>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</si>
  <si>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</si>
  <si>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</si>
  <si>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</si>
  <si>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</si>
  <si>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</si>
  <si>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</si>
  <si>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</si>
  <si>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</si>
  <si>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</si>
  <si>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</si>
  <si>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</si>
  <si>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</si>
  <si>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</si>
  <si>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</si>
  <si>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</si>
  <si>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</si>
  <si>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</si>
  <si>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</si>
  <si>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</si>
  <si>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</si>
  <si>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</si>
  <si>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</si>
  <si>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</si>
  <si>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</si>
  <si>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</si>
  <si>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</si>
  <si>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</si>
  <si>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</si>
  <si>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</si>
  <si>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</si>
  <si>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</si>
  <si>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</si>
  <si>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</si>
  <si>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</si>
  <si>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</si>
  <si>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</si>
  <si>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</si>
  <si>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</si>
  <si>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</si>
  <si>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</si>
  <si>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</si>
  <si>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</si>
  <si>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</si>
  <si>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</si>
  <si>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</si>
  <si>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</si>
  <si>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</si>
  <si>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</si>
  <si>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</si>
  <si>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</si>
  <si>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</si>
  <si>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</si>
  <si>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</si>
  <si>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</si>
  <si>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</si>
  <si>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</si>
  <si>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</si>
  <si>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</si>
  <si>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</si>
  <si>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</si>
  <si>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</si>
  <si>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</si>
  <si>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</si>
  <si>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</si>
  <si>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</si>
  <si>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</si>
  <si>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</si>
  <si>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</si>
  <si>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</si>
  <si>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</si>
  <si>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</si>
  <si>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</si>
  <si>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</si>
  <si>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</si>
  <si>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</si>
  <si>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</si>
  <si>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</si>
  <si>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</si>
  <si>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</si>
  <si>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</si>
  <si>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</si>
  <si>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</si>
  <si>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</si>
  <si>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</si>
  <si>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</si>
  <si>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</si>
  <si>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</si>
  <si>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</si>
  <si>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</si>
  <si>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</si>
  <si>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</si>
  <si>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</si>
  <si>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</si>
  <si>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</si>
  <si>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</si>
  <si>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</si>
  <si>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</si>
  <si>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</si>
  <si>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</si>
  <si>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</si>
  <si>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</si>
  <si>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</si>
  <si>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</si>
  <si>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</si>
  <si>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</si>
  <si>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</si>
  <si>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</si>
  <si>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</si>
  <si>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</si>
  <si>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</si>
  <si>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</si>
  <si>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</si>
  <si>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</si>
  <si>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</si>
  <si>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</si>
  <si>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</si>
  <si>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</si>
  <si>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</si>
  <si>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</si>
  <si>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</si>
  <si>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</si>
  <si>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</si>
  <si>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</si>
  <si>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</si>
  <si>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</si>
  <si>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</si>
  <si>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</si>
  <si>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</si>
  <si>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</si>
  <si>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</si>
  <si>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</si>
  <si>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</si>
  <si>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</si>
  <si>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</si>
  <si>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</si>
  <si>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</si>
  <si>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</si>
  <si>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</si>
  <si>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</si>
  <si>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</si>
  <si>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</si>
  <si>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</si>
  <si>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</si>
  <si>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</si>
  <si>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</si>
  <si>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</si>
  <si>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</si>
  <si>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</si>
  <si>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</si>
  <si>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</si>
  <si>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</si>
  <si>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</si>
  <si>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</si>
  <si>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</si>
  <si>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</si>
  <si>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</si>
  <si>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</si>
  <si>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</si>
  <si>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</si>
  <si>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</si>
  <si>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</si>
  <si>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</si>
  <si>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</si>
  <si>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</si>
  <si>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</si>
  <si>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</si>
  <si>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</si>
  <si>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</si>
  <si>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</si>
  <si>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</si>
  <si>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</si>
  <si>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</si>
  <si>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</si>
  <si>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</si>
  <si>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</si>
  <si>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</si>
  <si>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</si>
  <si>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</si>
  <si>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</si>
  <si>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</si>
  <si>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</si>
  <si>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</si>
  <si>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</si>
  <si>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</si>
  <si>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</si>
  <si>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</si>
  <si>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</si>
  <si>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</si>
  <si>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</si>
  <si>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</si>
  <si>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</si>
  <si>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</si>
  <si>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</si>
  <si>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</si>
  <si>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</si>
  <si>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</si>
  <si>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</si>
  <si>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</si>
  <si>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</si>
  <si>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</si>
  <si>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</si>
  <si>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</si>
  <si>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</si>
  <si>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</si>
  <si>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</si>
  <si>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</si>
  <si>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</si>
  <si>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</si>
  <si>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</si>
  <si>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</si>
  <si>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</si>
  <si>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</si>
  <si>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</si>
  <si>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</si>
  <si>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</si>
  <si>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</si>
  <si>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</si>
  <si>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</si>
  <si>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</si>
  <si>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</si>
  <si>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</si>
  <si>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</si>
  <si>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</si>
  <si>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</si>
  <si>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</si>
  <si>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</si>
  <si>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</si>
  <si>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</si>
  <si>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</si>
  <si>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</si>
  <si>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</si>
  <si>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</si>
  <si>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</si>
  <si>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</si>
  <si>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</si>
  <si>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</si>
  <si>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</si>
  <si>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</si>
  <si>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</si>
  <si>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</si>
  <si>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</si>
  <si>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</si>
  <si>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</si>
  <si>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</si>
  <si>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</si>
  <si>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</si>
  <si>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</si>
  <si>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</si>
  <si>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</si>
  <si>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</si>
  <si>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</si>
  <si>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</si>
  <si>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</si>
  <si>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</si>
  <si>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</si>
  <si>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</si>
  <si>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</si>
  <si>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</si>
  <si>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</si>
  <si>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</si>
  <si>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</si>
  <si>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</si>
  <si>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</si>
  <si>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</si>
  <si>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</si>
  <si>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</si>
  <si>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</si>
  <si>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</si>
  <si>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</si>
  <si>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</si>
  <si>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</si>
  <si>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</si>
  <si>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</si>
  <si>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</si>
  <si>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</si>
  <si>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</si>
  <si>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</si>
  <si>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</si>
  <si>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</si>
  <si>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</si>
  <si>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</si>
  <si>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</si>
  <si>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</si>
  <si>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</si>
  <si>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</si>
  <si>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</si>
  <si>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</si>
  <si>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</si>
  <si>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</si>
  <si>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</si>
  <si>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</si>
  <si>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</si>
  <si>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</si>
  <si>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</si>
  <si>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</si>
  <si>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</si>
  <si>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</si>
  <si>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</si>
  <si>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</si>
  <si>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</si>
  <si>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</si>
  <si>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</si>
  <si>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</si>
  <si>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</si>
  <si>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</si>
  <si>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</si>
  <si>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</si>
  <si>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</si>
  <si>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</si>
  <si>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</si>
  <si>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</si>
  <si>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</si>
  <si>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</si>
  <si>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</si>
  <si>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</si>
  <si>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</si>
  <si>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</si>
  <si>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</si>
  <si>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</si>
  <si>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</si>
  <si>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</si>
  <si>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</si>
  <si>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</si>
  <si>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</si>
  <si>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</si>
  <si>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</si>
  <si>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</si>
  <si>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</si>
  <si>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</si>
  <si>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</si>
  <si>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</si>
  <si>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</si>
  <si>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</si>
  <si>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</si>
  <si>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</si>
  <si>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</si>
  <si>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</si>
  <si>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</si>
  <si>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</si>
  <si>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</si>
  <si>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</si>
  <si>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</si>
  <si>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</si>
  <si>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</si>
  <si>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</si>
  <si>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</si>
  <si>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</si>
  <si>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</si>
  <si>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</si>
  <si>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</si>
  <si>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</si>
  <si>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</si>
  <si>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</si>
  <si>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</si>
  <si>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</si>
  <si>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</si>
  <si>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</si>
  <si>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</si>
  <si>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</si>
  <si>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</si>
  <si>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</si>
  <si>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</si>
  <si>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</si>
  <si>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</si>
  <si>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</si>
  <si>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</si>
  <si>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</si>
  <si>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</si>
  <si>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</si>
  <si>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</si>
  <si>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</si>
  <si>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</si>
  <si>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</si>
  <si>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</si>
  <si>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</si>
  <si>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</si>
  <si>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</si>
  <si>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</si>
  <si>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</si>
  <si>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</si>
  <si>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</si>
  <si>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</si>
  <si>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</si>
  <si>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</si>
  <si>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</si>
  <si>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</si>
  <si>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</si>
  <si>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</si>
  <si>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</si>
  <si>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</si>
  <si>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</si>
  <si>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</si>
  <si>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</si>
  <si>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</si>
  <si>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</si>
  <si>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</si>
  <si>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</si>
  <si>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</si>
  <si>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</si>
  <si>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</si>
  <si>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</si>
  <si>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</si>
  <si>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</si>
  <si>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</si>
  <si>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</si>
  <si>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</si>
  <si>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</si>
  <si>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</si>
  <si>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</si>
  <si>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</si>
  <si>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</si>
  <si>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</si>
  <si>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</si>
  <si>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</si>
  <si>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</si>
  <si>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</si>
  <si>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</si>
  <si>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</si>
  <si>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</si>
  <si>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</si>
  <si>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</si>
  <si>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</si>
  <si>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</si>
  <si>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</si>
  <si>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</si>
  <si>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</si>
  <si>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</si>
  <si>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</si>
  <si>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</si>
  <si>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</si>
  <si>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</si>
  <si>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</si>
  <si>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</si>
  <si>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</si>
  <si>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</si>
  <si>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</si>
  <si>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</si>
  <si>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</si>
  <si>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</si>
  <si>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</si>
  <si>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</si>
  <si>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</si>
  <si>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</si>
  <si>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</si>
  <si>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</si>
  <si>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</si>
  <si>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</si>
  <si>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</si>
  <si>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</si>
  <si>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</si>
  <si>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</si>
  <si>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</si>
  <si>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</si>
  <si>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</si>
  <si>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</si>
  <si>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</si>
  <si>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</si>
  <si>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</si>
  <si>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</si>
  <si>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</si>
  <si>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</si>
  <si>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</si>
  <si>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</si>
  <si>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</si>
  <si>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</si>
  <si>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</si>
  <si>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</si>
  <si>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</si>
  <si>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</si>
  <si>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</si>
  <si>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</si>
  <si>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</si>
  <si>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</si>
  <si>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</si>
  <si>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</si>
  <si>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</si>
  <si>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</si>
  <si>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</si>
  <si>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</si>
  <si>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</si>
  <si>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</si>
  <si>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</si>
  <si>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</si>
  <si>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</si>
  <si>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</si>
  <si>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</si>
  <si>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</si>
  <si>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</si>
  <si>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</si>
  <si>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</si>
  <si>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</si>
  <si>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</si>
  <si>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</si>
  <si>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</si>
  <si>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</si>
  <si>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</si>
  <si>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</si>
  <si>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</si>
  <si>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</si>
  <si>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</si>
  <si>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</si>
  <si>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</si>
  <si>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</si>
  <si>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</si>
  <si>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</si>
  <si>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</si>
  <si>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</si>
  <si>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</si>
  <si>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</si>
  <si>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</si>
  <si>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</si>
  <si>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</si>
  <si>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</si>
  <si>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</si>
  <si>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</si>
  <si>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</si>
  <si>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</si>
  <si>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</si>
  <si>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</si>
  <si>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</si>
  <si>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</si>
  <si>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</si>
  <si>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</si>
  <si>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</si>
  <si>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</si>
  <si>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</si>
  <si>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</si>
  <si>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</si>
  <si>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</si>
  <si>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</si>
  <si>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</si>
  <si>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</si>
  <si>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</si>
  <si>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</si>
  <si>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</si>
  <si>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</si>
  <si>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</si>
  <si>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</si>
  <si>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</si>
  <si>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</si>
  <si>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</si>
  <si>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</si>
  <si>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</si>
  <si>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</si>
  <si>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</si>
  <si>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</si>
  <si>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</si>
  <si>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</si>
  <si>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</si>
  <si>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</si>
  <si>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</si>
  <si>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</si>
  <si>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</si>
  <si>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</si>
  <si>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</si>
  <si>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</si>
  <si>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</si>
  <si>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</si>
  <si>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</si>
  <si>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</si>
  <si>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</si>
  <si>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</si>
  <si>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</si>
  <si>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</si>
  <si>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</si>
  <si>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</si>
  <si>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</si>
  <si>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</si>
  <si>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</si>
  <si>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</si>
  <si>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</si>
  <si>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</si>
  <si>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</si>
  <si>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</si>
  <si>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</si>
  <si>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</si>
  <si>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</si>
  <si>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</si>
  <si>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</si>
  <si>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</si>
  <si>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</si>
  <si>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</si>
  <si>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</si>
  <si>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</si>
  <si>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</si>
  <si>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</si>
  <si>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</si>
  <si>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</si>
  <si>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</si>
  <si>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</si>
  <si>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</si>
  <si>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</si>
  <si>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</si>
  <si>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</si>
  <si>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</si>
  <si>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</si>
  <si>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</si>
  <si>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</si>
  <si>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</si>
  <si>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</si>
  <si>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</si>
  <si>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</si>
  <si>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</si>
  <si>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</si>
  <si>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</si>
  <si>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</si>
  <si>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</si>
  <si>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</si>
  <si>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</si>
  <si>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</si>
  <si>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</si>
  <si>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</si>
  <si>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</si>
  <si>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</si>
  <si>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</si>
  <si>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</si>
  <si>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</si>
  <si>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</si>
  <si>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</si>
  <si>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</si>
  <si>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</si>
  <si>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</si>
  <si>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</si>
  <si>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</si>
  <si>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</si>
  <si>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</si>
  <si>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</si>
  <si>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</si>
  <si>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</si>
  <si>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</si>
  <si>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</si>
  <si>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</si>
  <si>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</si>
  <si>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</si>
  <si>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</si>
  <si>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</si>
  <si>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</si>
  <si>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</si>
  <si>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</si>
  <si>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</si>
  <si>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</si>
  <si>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</si>
  <si>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</si>
  <si>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</si>
  <si>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</si>
  <si>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</si>
  <si>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</si>
  <si>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</si>
  <si>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</si>
  <si>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</si>
  <si>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</si>
  <si>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</si>
  <si>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</si>
  <si>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</si>
  <si>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</si>
  <si>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</si>
  <si>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</si>
  <si>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</si>
  <si>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</si>
  <si>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</si>
  <si>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</si>
  <si>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</si>
  <si>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</si>
  <si>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</si>
  <si>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</si>
  <si>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</si>
  <si>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</si>
  <si>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</si>
  <si>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</si>
  <si>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</si>
  <si>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</si>
  <si>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</si>
  <si>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</si>
  <si>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</si>
  <si>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</si>
  <si>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</si>
  <si>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</si>
  <si>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</si>
  <si>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</si>
  <si>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</si>
  <si>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</si>
  <si>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</si>
  <si>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</si>
  <si>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</si>
  <si>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</si>
  <si>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</si>
  <si>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</si>
  <si>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</si>
  <si>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</si>
  <si>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</si>
  <si>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</si>
  <si>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</si>
  <si>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</si>
  <si>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</si>
  <si>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</si>
  <si>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</si>
  <si>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</si>
  <si>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</si>
  <si>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</si>
  <si>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</si>
  <si>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</si>
  <si>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</si>
  <si>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</si>
  <si>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</si>
  <si>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</si>
  <si>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</si>
  <si>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</si>
  <si>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</si>
  <si>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</si>
  <si>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</si>
  <si>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</si>
  <si>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</si>
  <si>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</si>
  <si>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</si>
  <si>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</si>
  <si>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</si>
  <si>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</si>
  <si>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</si>
  <si>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</si>
  <si>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</si>
  <si>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</si>
  <si>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</si>
  <si>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</si>
  <si>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</si>
  <si>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</si>
  <si>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</si>
  <si>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</si>
  <si>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</si>
  <si>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</si>
  <si>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</si>
  <si>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</si>
  <si>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</si>
  <si>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</si>
  <si>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</si>
  <si>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</si>
  <si>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</si>
  <si>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</si>
  <si>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</si>
  <si>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</si>
  <si>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</si>
  <si>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</si>
  <si>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</si>
  <si>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</si>
  <si>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</si>
  <si>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</si>
  <si>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</si>
  <si>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</si>
  <si>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</si>
  <si>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</si>
  <si>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</si>
  <si>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</si>
  <si>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</si>
  <si>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</si>
  <si>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</si>
  <si>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</si>
  <si>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</si>
  <si>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</si>
  <si>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</si>
  <si>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</si>
  <si>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</si>
  <si>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</si>
  <si>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</si>
  <si>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</si>
  <si>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</si>
  <si>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</si>
  <si>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</si>
  <si>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</si>
  <si>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</si>
  <si>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</si>
  <si>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</si>
  <si>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</si>
  <si>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</si>
  <si>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</si>
  <si>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</si>
  <si>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</si>
  <si>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</si>
  <si>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</si>
  <si>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</si>
  <si>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</si>
  <si>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</si>
  <si>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</si>
  <si>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</si>
  <si>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</si>
  <si>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</si>
  <si>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</si>
  <si>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</si>
  <si>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</si>
  <si>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</si>
  <si>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</si>
  <si>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</si>
  <si>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</si>
  <si>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</si>
  <si>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</si>
  <si>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</si>
  <si>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</si>
  <si>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</si>
  <si>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</si>
  <si>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</si>
  <si>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</si>
  <si>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</si>
  <si>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</si>
  <si>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</si>
  <si>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</si>
  <si>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</si>
  <si>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</si>
  <si>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</si>
  <si>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</si>
  <si>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</si>
  <si>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</si>
  <si>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</si>
  <si>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</si>
  <si>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</si>
  <si>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</si>
  <si>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</si>
  <si>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</si>
  <si>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</si>
  <si>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</si>
  <si>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</si>
  <si>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</si>
  <si>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</si>
  <si>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</si>
  <si>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</si>
  <si>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</si>
  <si>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</si>
  <si>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</si>
  <si>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</si>
  <si>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</si>
  <si>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</si>
  <si>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</si>
  <si>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</si>
  <si>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</si>
  <si>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</si>
  <si>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</si>
  <si>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</si>
  <si>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</si>
  <si>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</si>
  <si>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</si>
  <si>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</si>
  <si>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</si>
  <si>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</si>
  <si>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</si>
  <si>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</si>
  <si>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</si>
  <si>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</si>
  <si>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</si>
  <si>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</si>
  <si>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</si>
  <si>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</si>
  <si>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</si>
  <si>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</si>
  <si>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</si>
  <si>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</si>
  <si>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</si>
  <si>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</si>
  <si>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</si>
  <si>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</si>
  <si>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</si>
  <si>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</si>
  <si>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</si>
  <si>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</si>
  <si>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</si>
  <si>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</si>
  <si>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</si>
  <si>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</si>
  <si>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</si>
  <si>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</si>
  <si>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</si>
  <si>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</si>
  <si>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</si>
  <si>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</si>
  <si>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</si>
  <si>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</si>
  <si>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</si>
  <si>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</si>
  <si>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</si>
  <si>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</si>
  <si>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</si>
  <si>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</si>
  <si>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</si>
  <si>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</si>
  <si>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</si>
  <si>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</si>
  <si>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</si>
  <si>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</si>
  <si>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</si>
  <si>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</si>
  <si>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</si>
  <si>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</si>
  <si>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</si>
  <si>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</si>
  <si>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</si>
  <si>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</si>
  <si>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</si>
  <si>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</si>
  <si>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</si>
  <si>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</si>
  <si>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</si>
  <si>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</si>
  <si>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</si>
  <si>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</si>
  <si>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</si>
  <si>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</si>
  <si>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</si>
  <si>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</si>
  <si>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</si>
  <si>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</si>
  <si>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</si>
  <si>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</si>
  <si>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</si>
  <si>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</si>
  <si>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</si>
  <si>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</si>
  <si>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</si>
  <si>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</si>
  <si>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</si>
  <si>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</si>
  <si>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</si>
  <si>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</si>
  <si>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</si>
  <si>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</si>
  <si>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</si>
  <si>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</si>
  <si>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</si>
  <si>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</si>
  <si>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</si>
  <si>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</si>
  <si>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</si>
  <si>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</si>
  <si>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</si>
  <si>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</si>
  <si>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</si>
  <si>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</si>
  <si>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</si>
  <si>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</si>
  <si>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</si>
  <si>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</si>
  <si>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</si>
  <si>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</si>
  <si>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</si>
  <si>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</si>
  <si>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</si>
  <si>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</si>
  <si>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</si>
  <si>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</si>
  <si>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</si>
  <si>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</si>
  <si>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</si>
  <si>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</si>
  <si>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</si>
  <si>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</si>
  <si>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</si>
  <si>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</si>
  <si>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</si>
  <si>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</si>
  <si>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</si>
  <si>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</si>
  <si>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</si>
  <si>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</si>
  <si>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</si>
  <si>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</si>
  <si>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</si>
  <si>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</si>
  <si>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</si>
  <si>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</si>
  <si>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</si>
  <si>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</si>
  <si>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</si>
  <si>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</si>
  <si>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</si>
  <si>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</si>
  <si>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</si>
  <si>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</si>
  <si>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</si>
  <si>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</si>
  <si>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</si>
  <si>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</si>
  <si>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</si>
  <si>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</si>
  <si>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</si>
  <si>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</si>
  <si>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</si>
  <si>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</si>
  <si>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</si>
  <si>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</si>
  <si>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</si>
  <si>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</si>
  <si>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</si>
  <si>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</si>
  <si>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</si>
  <si>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</si>
  <si>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</si>
  <si>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</si>
  <si>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</si>
  <si>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</si>
  <si>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</si>
  <si>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</si>
  <si>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</si>
  <si>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</si>
  <si>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</si>
  <si>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</si>
  <si>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</si>
  <si>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</si>
  <si>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</si>
  <si>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</si>
  <si>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</si>
  <si>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</si>
  <si>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</si>
  <si>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</si>
  <si>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</si>
  <si>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</si>
  <si>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</si>
  <si>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</si>
  <si>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</si>
  <si>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</si>
  <si>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</si>
  <si>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</si>
  <si>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</si>
  <si>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</si>
  <si>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</si>
  <si>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</si>
  <si>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</si>
  <si>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</si>
  <si>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</si>
  <si>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</si>
  <si>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</si>
  <si>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</si>
  <si>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</si>
  <si>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</si>
  <si>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</si>
  <si>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</si>
  <si>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</si>
  <si>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</si>
  <si>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</si>
  <si>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</si>
  <si>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</si>
  <si>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</si>
  <si>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</si>
  <si>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</si>
  <si>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</si>
  <si>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</si>
  <si>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</si>
  <si>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</si>
  <si>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</si>
  <si>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</si>
  <si>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</si>
  <si>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</si>
  <si>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</si>
  <si>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</si>
  <si>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</si>
  <si>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</si>
  <si>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</si>
  <si>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</si>
  <si>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</si>
  <si>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</si>
  <si>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</si>
  <si>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</si>
  <si>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</si>
  <si>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</si>
  <si>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</si>
  <si>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</si>
  <si>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</si>
  <si>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</si>
  <si>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</si>
  <si>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</si>
  <si>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</si>
  <si>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</si>
  <si>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</si>
  <si>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</si>
  <si>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</si>
  <si>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</si>
  <si>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</si>
  <si>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</si>
  <si>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</si>
  <si>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</si>
  <si>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</si>
  <si>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</si>
  <si>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</si>
  <si>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</si>
  <si>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</si>
  <si>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</si>
  <si>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</si>
  <si>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</si>
  <si>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</si>
  <si>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</si>
  <si>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</si>
  <si>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</si>
  <si>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</si>
  <si>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</si>
  <si>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</si>
  <si>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</si>
  <si>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</si>
  <si>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</si>
  <si>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</si>
  <si>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</si>
  <si>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</si>
  <si>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</si>
  <si>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</si>
  <si>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</si>
  <si>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</si>
  <si>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</si>
  <si>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</si>
  <si>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</si>
  <si>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</si>
  <si>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</si>
  <si>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</si>
  <si>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</si>
  <si>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</si>
  <si>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</si>
  <si>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</si>
  <si>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</si>
  <si>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</si>
  <si>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</si>
  <si>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</si>
  <si>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</si>
  <si>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</si>
  <si>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</si>
  <si>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</si>
  <si>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</si>
  <si>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</si>
  <si>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</si>
  <si>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</si>
  <si>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</si>
  <si>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</si>
  <si>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</si>
  <si>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</si>
  <si>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</si>
  <si>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</si>
  <si>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</si>
  <si>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</si>
  <si>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</si>
  <si>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</si>
  <si>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</si>
  <si>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</si>
  <si>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</si>
  <si>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</si>
  <si>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</si>
  <si>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</si>
  <si>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</si>
  <si>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</si>
  <si>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</si>
  <si>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</si>
  <si>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</si>
  <si>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</si>
  <si>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</si>
  <si>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</si>
  <si>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</si>
  <si>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</si>
  <si>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</si>
  <si>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</si>
  <si>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</si>
  <si>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</si>
  <si>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</si>
  <si>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</si>
  <si>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</si>
  <si>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</si>
  <si>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</si>
  <si>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</si>
  <si>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</si>
  <si>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</si>
  <si>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</si>
  <si>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</si>
  <si>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</si>
  <si>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</si>
  <si>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</si>
  <si>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</si>
  <si>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</si>
  <si>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</si>
  <si>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</si>
  <si>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</si>
  <si>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</si>
  <si>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</si>
  <si>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</si>
  <si>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</si>
  <si>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</si>
  <si>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</si>
  <si>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</si>
  <si>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</si>
  <si>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</si>
  <si>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</si>
  <si>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</si>
  <si>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</si>
  <si>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</si>
  <si>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</si>
  <si>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</si>
  <si>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</si>
  <si>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</si>
  <si>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</si>
  <si>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</si>
  <si>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</si>
  <si>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</si>
  <si>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</si>
  <si>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</si>
  <si>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</si>
  <si>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</si>
  <si>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</si>
  <si>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</si>
  <si>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</si>
  <si>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</si>
  <si>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</si>
  <si>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</si>
  <si>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</si>
  <si>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</si>
  <si>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</si>
  <si>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</si>
  <si>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</si>
  <si>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</si>
  <si>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</si>
  <si>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</si>
  <si>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</si>
  <si>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</si>
  <si>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</si>
  <si>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</si>
  <si>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</si>
  <si>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</si>
  <si>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</si>
  <si>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</si>
  <si>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</si>
  <si>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</si>
  <si>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</si>
  <si>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</si>
  <si>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</si>
  <si>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</si>
  <si>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</si>
  <si>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</si>
  <si>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</si>
  <si>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</si>
  <si>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</si>
  <si>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</si>
  <si>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</si>
  <si>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</si>
  <si>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</si>
  <si>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</si>
  <si>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</si>
  <si>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</si>
  <si>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</si>
  <si>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</si>
  <si>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</si>
  <si>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</si>
  <si>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</si>
  <si>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</si>
  <si>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</si>
  <si>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</si>
  <si>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</si>
  <si>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</si>
  <si>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</si>
  <si>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</si>
  <si>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</si>
  <si>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</si>
  <si>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</si>
  <si>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</si>
  <si>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</si>
  <si>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</si>
  <si>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</si>
  <si>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</si>
  <si>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</si>
  <si>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</si>
  <si>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</si>
  <si>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</si>
  <si>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</si>
  <si>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</si>
  <si>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</si>
  <si>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</si>
  <si>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</si>
  <si>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</si>
  <si>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</si>
  <si>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</si>
  <si>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</si>
  <si>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</si>
  <si>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</si>
  <si>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</si>
  <si>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</si>
  <si>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</si>
  <si>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</si>
  <si>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</si>
  <si>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</si>
  <si>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</si>
  <si>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</si>
  <si>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</si>
  <si>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</si>
  <si>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</si>
  <si>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</si>
  <si>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</si>
  <si>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</si>
  <si>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</si>
  <si>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</si>
  <si>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</si>
  <si>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</si>
  <si>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</si>
  <si>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</si>
  <si>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</si>
  <si>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</si>
  <si>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</si>
  <si>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</si>
  <si>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</si>
  <si>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</si>
  <si>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</si>
  <si>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</si>
  <si>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</si>
  <si>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</si>
  <si>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</si>
  <si>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</si>
  <si>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</si>
  <si>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</si>
  <si>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</si>
  <si>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</si>
  <si>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</si>
  <si>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</si>
  <si>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</si>
  <si>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</si>
  <si>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</si>
  <si>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</si>
  <si>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</si>
  <si>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</si>
  <si>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</si>
  <si>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</si>
  <si>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</si>
  <si>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</si>
  <si>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</si>
  <si>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</si>
  <si>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</si>
  <si>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</si>
  <si>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</si>
  <si>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</si>
  <si>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</si>
  <si>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</si>
  <si>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</si>
  <si>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</si>
  <si>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</si>
  <si>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</si>
  <si>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</si>
  <si>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</si>
  <si>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</si>
  <si>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</si>
  <si>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</si>
  <si>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</si>
  <si>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</si>
  <si>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</si>
  <si>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</si>
  <si>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</si>
  <si>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</si>
  <si>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</si>
  <si>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</si>
  <si>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</si>
  <si>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</si>
  <si>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</si>
  <si>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</si>
  <si>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</si>
  <si>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</si>
  <si>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</si>
  <si>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</si>
  <si>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</si>
  <si>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</si>
  <si>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</si>
  <si>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</si>
  <si>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</si>
  <si>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</si>
  <si>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</si>
  <si>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</si>
  <si>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</si>
  <si>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</si>
  <si>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</si>
  <si>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</si>
  <si>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</si>
  <si>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</si>
  <si>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</si>
  <si>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</si>
  <si>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</si>
  <si>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</si>
  <si>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</si>
  <si>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</si>
  <si>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</si>
  <si>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</si>
  <si>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</si>
  <si>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</si>
  <si>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</si>
  <si>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</si>
  <si>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</si>
  <si>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</si>
  <si>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</si>
  <si>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</si>
  <si>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</si>
  <si>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</si>
  <si>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</si>
  <si>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</si>
  <si>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</si>
  <si>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</si>
  <si>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</si>
  <si>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</si>
  <si>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</si>
  <si>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</si>
  <si>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</si>
  <si>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</si>
  <si>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</si>
  <si>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</si>
  <si>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</si>
  <si>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</si>
  <si>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</si>
  <si>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</si>
  <si>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</si>
  <si>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</si>
  <si>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</si>
  <si>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</si>
  <si>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</si>
  <si>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</si>
  <si>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</si>
  <si>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</si>
  <si>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</si>
  <si>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</si>
  <si>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</si>
  <si>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</si>
  <si>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</si>
  <si>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</si>
  <si>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</si>
  <si>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</si>
  <si>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</si>
  <si>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</si>
  <si>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</si>
  <si>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</si>
  <si>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</si>
  <si>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</si>
  <si>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</si>
  <si>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</si>
  <si>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</si>
  <si>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</si>
  <si>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</si>
  <si>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</si>
  <si>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</si>
  <si>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</si>
  <si>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</si>
  <si>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</si>
  <si>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</si>
  <si>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</si>
  <si>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</si>
  <si>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</si>
  <si>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</si>
  <si>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</si>
  <si>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</si>
  <si>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</si>
  <si>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</si>
  <si>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</si>
  <si>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</si>
  <si>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</si>
  <si>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</si>
  <si>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</si>
  <si>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</si>
  <si>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</si>
  <si>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</si>
  <si>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</si>
  <si>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</si>
  <si>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</si>
  <si>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</si>
  <si>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</si>
  <si>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</si>
  <si>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</si>
  <si>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</si>
  <si>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</si>
  <si>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</si>
  <si>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</si>
  <si>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</si>
  <si>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</si>
  <si>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</si>
  <si>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</si>
  <si>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</si>
  <si>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</si>
  <si>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</si>
  <si>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</si>
  <si>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</si>
  <si>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</si>
  <si>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</si>
  <si>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</si>
  <si>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</si>
  <si>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</si>
  <si>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</si>
  <si>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</si>
  <si>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</si>
  <si>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</si>
  <si>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</si>
  <si>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</si>
  <si>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</si>
  <si>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</si>
  <si>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</si>
  <si>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</si>
  <si>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</si>
  <si>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</si>
  <si>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</si>
  <si>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</si>
  <si>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</si>
  <si>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</si>
  <si>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</si>
  <si>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</si>
  <si>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</si>
  <si>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</si>
  <si>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</si>
  <si>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</si>
  <si>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</si>
  <si>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</si>
  <si>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</si>
  <si>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</si>
  <si>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</si>
  <si>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</si>
  <si>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</si>
  <si>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</si>
  <si>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</si>
  <si>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</si>
  <si>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</si>
  <si>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</si>
  <si>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</si>
  <si>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</si>
  <si>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</si>
  <si>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</si>
  <si>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</si>
  <si>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</si>
  <si>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</si>
  <si>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</si>
  <si>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</si>
  <si>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</si>
  <si>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</si>
  <si>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</si>
  <si>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</si>
  <si>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</si>
  <si>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</si>
  <si>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</si>
  <si>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</si>
  <si>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</si>
  <si>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</si>
  <si>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</si>
  <si>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</si>
  <si>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</si>
  <si>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</si>
  <si>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</si>
  <si>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</si>
  <si>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</si>
  <si>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</si>
  <si>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</si>
  <si>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</si>
  <si>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</si>
  <si>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</si>
  <si>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</si>
  <si>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</si>
  <si>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</si>
  <si>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</si>
  <si>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</si>
  <si>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</si>
  <si>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</si>
  <si>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</si>
  <si>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</si>
  <si>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</si>
  <si>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</si>
  <si>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</si>
  <si>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</si>
  <si>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</si>
  <si>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</si>
  <si>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</si>
  <si>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</si>
  <si>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</si>
  <si>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</si>
  <si>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</si>
  <si>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</si>
  <si>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</si>
  <si>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</si>
  <si>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</si>
  <si>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</si>
  <si>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</si>
  <si>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</si>
  <si>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</si>
  <si>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</si>
  <si>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</si>
  <si>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</si>
  <si>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</si>
  <si>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</si>
  <si>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</si>
  <si>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</si>
  <si>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</si>
  <si>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</si>
  <si>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</si>
  <si>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</si>
  <si>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</si>
  <si>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</si>
  <si>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</si>
  <si>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</si>
  <si>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</si>
  <si>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</si>
  <si>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</si>
  <si>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</si>
  <si>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</si>
  <si>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</si>
  <si>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</si>
  <si>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</si>
  <si>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</si>
  <si>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</si>
  <si>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</si>
  <si>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</si>
  <si>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</si>
  <si>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</si>
  <si>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</si>
  <si>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</si>
  <si>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</si>
  <si>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</si>
  <si>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</si>
  <si>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</si>
  <si>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</si>
  <si>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</si>
  <si>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</si>
  <si>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</si>
  <si>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</si>
  <si>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</si>
  <si>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</si>
  <si>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</si>
  <si>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</si>
  <si>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</si>
  <si>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</si>
  <si>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</si>
  <si>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</si>
  <si>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</si>
  <si>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</si>
  <si>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</si>
  <si>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</si>
  <si>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</si>
  <si>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</si>
  <si>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</si>
  <si>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</si>
  <si>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</si>
  <si>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</si>
  <si>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</si>
  <si>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</si>
  <si>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</si>
  <si>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</si>
  <si>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</si>
  <si>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</si>
  <si>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</si>
  <si>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</si>
  <si>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</si>
  <si>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</si>
  <si>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</si>
  <si>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</si>
  <si>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</si>
  <si>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</si>
  <si>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</si>
  <si>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</si>
  <si>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</si>
  <si>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</si>
  <si>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</si>
  <si>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</si>
  <si>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</si>
  <si>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</si>
  <si>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</si>
  <si>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</si>
  <si>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</si>
  <si>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</si>
  <si>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</si>
  <si>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</si>
  <si>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</si>
  <si>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</si>
  <si>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</si>
  <si>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</si>
  <si>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</si>
  <si>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</si>
  <si>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</si>
  <si>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</si>
  <si>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</si>
  <si>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</si>
  <si>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</si>
  <si>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</si>
  <si>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</si>
  <si>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</si>
  <si>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</si>
  <si>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</si>
  <si>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</si>
  <si>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</si>
  <si>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</si>
  <si>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</si>
  <si>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</si>
  <si>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</si>
  <si>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</si>
  <si>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</si>
  <si>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</si>
  <si>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</si>
  <si>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</si>
  <si>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</si>
  <si>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</si>
  <si>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</si>
  <si>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</si>
  <si>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</si>
  <si>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</si>
  <si>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</si>
  <si>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</si>
  <si>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</si>
  <si>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</si>
  <si>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</si>
  <si>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</si>
  <si>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</si>
  <si>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</si>
  <si>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</si>
  <si>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</si>
  <si>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</si>
  <si>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</si>
  <si>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</si>
  <si>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</si>
  <si>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</si>
  <si>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</si>
  <si>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</si>
  <si>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</si>
  <si>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</si>
  <si>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</si>
  <si>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</si>
  <si>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</si>
  <si>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</si>
  <si>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</si>
  <si>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</si>
  <si>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</si>
  <si>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</si>
  <si>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</si>
  <si>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</si>
  <si>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</si>
  <si>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</si>
  <si>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</si>
  <si>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</si>
  <si>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</si>
  <si>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</si>
  <si>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</si>
  <si>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</si>
  <si>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</si>
  <si>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</si>
  <si>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</si>
  <si>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</si>
  <si>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</si>
  <si>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</si>
  <si>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</si>
  <si>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</si>
  <si>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</si>
  <si>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</si>
  <si>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</si>
  <si>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</si>
  <si>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</si>
  <si>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</si>
  <si>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</si>
  <si>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</si>
  <si>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</si>
  <si>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</si>
  <si>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</si>
  <si>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</si>
  <si>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</si>
  <si>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</si>
  <si>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</si>
  <si>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</si>
  <si>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</si>
  <si>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</si>
  <si>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</si>
  <si>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</si>
  <si>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</si>
  <si>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</si>
  <si>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</si>
  <si>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</si>
  <si>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</si>
  <si>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</si>
  <si>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</si>
  <si>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</si>
  <si>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</si>
  <si>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</si>
  <si>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</si>
  <si>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</si>
  <si>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</si>
  <si>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</si>
  <si>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</si>
  <si>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</si>
  <si>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</si>
  <si>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</si>
  <si>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</si>
  <si>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</si>
  <si>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</si>
  <si>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</si>
  <si>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</si>
  <si>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</si>
  <si>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</si>
  <si>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</si>
  <si>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</si>
  <si>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</si>
  <si>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</si>
  <si>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</si>
  <si>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</si>
  <si>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</si>
  <si>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</si>
  <si>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</si>
  <si>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</si>
  <si>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</si>
  <si>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</si>
  <si>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</si>
  <si>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</si>
  <si>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</si>
  <si>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</si>
  <si>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</si>
  <si>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</si>
  <si>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</si>
  <si>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</si>
  <si>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</si>
  <si>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</si>
  <si>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</si>
  <si>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</si>
  <si>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</si>
  <si>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</si>
  <si>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</si>
  <si>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</si>
  <si>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</si>
  <si>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</si>
  <si>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</si>
  <si>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</si>
  <si>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</si>
  <si>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</si>
  <si>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</si>
  <si>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</si>
  <si>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</si>
  <si>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</si>
  <si>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</si>
  <si>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</si>
  <si>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</si>
  <si>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</si>
  <si>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</si>
  <si>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</si>
  <si>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</si>
  <si>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</si>
  <si>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</si>
  <si>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</si>
  <si>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</si>
  <si>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</si>
  <si>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</si>
  <si>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</si>
  <si>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</si>
  <si>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</si>
  <si>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</si>
  <si>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</si>
  <si>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</si>
  <si>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</si>
  <si>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</si>
  <si>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</si>
  <si>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</si>
  <si>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</si>
  <si>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</si>
  <si>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</si>
  <si>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</si>
  <si>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</si>
  <si>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</si>
  <si>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</si>
  <si>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</si>
  <si>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</si>
  <si>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</si>
  <si>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</si>
  <si>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</si>
  <si>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</si>
  <si>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</si>
  <si>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</si>
  <si>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</si>
  <si>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</si>
  <si>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</si>
  <si>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</si>
  <si>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</si>
  <si>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</si>
  <si>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</si>
  <si>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</si>
  <si>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</si>
  <si>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</si>
  <si>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</si>
  <si>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</si>
  <si>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</si>
  <si>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</si>
  <si>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</si>
  <si>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</si>
  <si>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</si>
  <si>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</si>
  <si>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</si>
  <si>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</si>
  <si>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</si>
  <si>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</si>
  <si>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</si>
  <si>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</si>
  <si>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</si>
  <si>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</si>
  <si>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</si>
  <si>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</si>
  <si>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</si>
  <si>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</si>
  <si>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</si>
  <si>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</si>
  <si>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</si>
  <si>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</si>
  <si>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</si>
  <si>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</si>
  <si>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</si>
  <si>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</si>
  <si>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</si>
  <si>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</si>
  <si>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</si>
  <si>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</si>
  <si>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</si>
  <si>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</si>
  <si>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</si>
  <si>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</si>
  <si>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</si>
  <si>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</si>
  <si>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</si>
  <si>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</si>
  <si>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</si>
  <si>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</si>
  <si>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</si>
  <si>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</si>
  <si>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</si>
  <si>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</si>
  <si>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</si>
  <si>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</si>
  <si>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</si>
  <si>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</si>
  <si>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</si>
  <si>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</si>
  <si>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</si>
  <si>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</si>
  <si>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</si>
  <si>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</si>
  <si>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</si>
  <si>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</si>
  <si>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</si>
  <si>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</si>
  <si>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</si>
  <si>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</si>
  <si>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</si>
  <si>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</si>
  <si>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</si>
  <si>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</si>
  <si>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</si>
  <si>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</si>
  <si>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</si>
  <si>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</si>
  <si>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</si>
  <si>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</si>
  <si>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</si>
  <si>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</si>
  <si>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</si>
  <si>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</si>
  <si>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</si>
  <si>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</si>
  <si>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</si>
  <si>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</si>
  <si>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</si>
  <si>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</si>
  <si>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</si>
  <si>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</si>
  <si>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</si>
  <si>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</si>
  <si>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</si>
  <si>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</si>
  <si>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</si>
  <si>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</si>
  <si>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</si>
  <si>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</si>
  <si>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</si>
  <si>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</si>
  <si>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</si>
  <si>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</si>
  <si>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</si>
  <si>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</si>
  <si>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</si>
  <si>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</si>
  <si>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</si>
  <si>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</si>
  <si>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</si>
  <si>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</si>
  <si>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</si>
  <si>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</si>
  <si>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</si>
  <si>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</si>
  <si>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</si>
  <si>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</si>
  <si>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</si>
  <si>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</si>
  <si>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</si>
  <si>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</si>
  <si>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</si>
  <si>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</si>
  <si>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</si>
  <si>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</si>
  <si>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</si>
  <si>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</si>
  <si>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</si>
  <si>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</si>
  <si>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</si>
  <si>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</si>
  <si>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</si>
  <si>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</si>
  <si>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</si>
  <si>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</si>
  <si>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</si>
  <si>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</si>
  <si>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</si>
  <si>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</si>
  <si>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</si>
  <si>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</si>
  <si>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</si>
  <si>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</si>
  <si>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</si>
  <si>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</si>
  <si>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</si>
  <si>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</si>
  <si>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</si>
  <si>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</si>
  <si>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</si>
  <si>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</si>
  <si>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</si>
  <si>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</si>
  <si>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</si>
  <si>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</si>
  <si>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</si>
  <si>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</si>
  <si>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</si>
  <si>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</si>
  <si>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</si>
  <si>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</si>
  <si>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</si>
  <si>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</si>
  <si>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</si>
  <si>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</si>
  <si>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</si>
  <si>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</si>
  <si>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</si>
  <si>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</si>
  <si>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</si>
  <si>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</si>
  <si>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</si>
  <si>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</si>
  <si>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</si>
  <si>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</si>
  <si>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</si>
  <si>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</si>
  <si>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</si>
  <si>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</si>
  <si>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</si>
  <si>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</si>
  <si>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</si>
  <si>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</si>
  <si>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</si>
  <si>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</si>
  <si>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</si>
  <si>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</si>
  <si>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</si>
  <si>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</si>
  <si>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</si>
  <si>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</si>
  <si>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</si>
  <si>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</si>
  <si>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</si>
  <si>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</si>
  <si>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</si>
  <si>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</si>
  <si>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</si>
  <si>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</si>
  <si>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</si>
  <si>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</si>
  <si>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</si>
  <si>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</si>
  <si>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</si>
  <si>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</si>
  <si>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</si>
  <si>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</si>
  <si>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</si>
  <si>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</si>
  <si>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</si>
  <si>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</si>
  <si>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</si>
  <si>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</si>
  <si>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</si>
  <si>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</si>
  <si>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</si>
  <si>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</si>
  <si>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</si>
  <si>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</si>
  <si>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</si>
  <si>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</si>
  <si>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</si>
  <si>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</si>
  <si>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</si>
  <si>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</si>
  <si>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</si>
  <si>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</si>
  <si>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</si>
  <si>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</si>
  <si>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</si>
  <si>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</si>
  <si>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</si>
  <si>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</si>
  <si>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</si>
  <si>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</si>
  <si>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</si>
  <si>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</si>
  <si>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</si>
  <si>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</si>
  <si>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</si>
  <si>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</si>
  <si>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</si>
  <si>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</si>
  <si>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</si>
  <si>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</si>
  <si>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</si>
  <si>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</si>
  <si>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</si>
  <si>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</si>
  <si>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</si>
  <si>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</si>
  <si>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</si>
  <si>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</si>
  <si>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</si>
  <si>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</si>
  <si>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</si>
  <si>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</si>
  <si>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</si>
  <si>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</si>
  <si>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</si>
  <si>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</si>
  <si>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</si>
  <si>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</si>
  <si>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</si>
  <si>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</si>
  <si>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</si>
  <si>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</si>
  <si>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</si>
  <si>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</si>
  <si>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</si>
  <si>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</si>
  <si>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</si>
  <si>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</si>
  <si>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</si>
  <si>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</si>
  <si>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</si>
  <si>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</si>
  <si>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</si>
  <si>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</si>
  <si>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</si>
  <si>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</si>
  <si>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</si>
  <si>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</si>
  <si>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</si>
  <si>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</si>
  <si>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</si>
  <si>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</si>
  <si>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</si>
  <si>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</si>
  <si>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</si>
  <si>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</si>
  <si>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</si>
  <si>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</si>
  <si>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</si>
  <si>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</si>
  <si>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</si>
  <si>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</si>
  <si>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</si>
  <si>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</si>
  <si>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</si>
  <si>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</si>
  <si>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</si>
  <si>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</si>
  <si>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</si>
  <si>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</si>
  <si>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</si>
  <si>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</si>
  <si>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</si>
  <si>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</si>
  <si>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</si>
  <si>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</si>
  <si>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</si>
  <si>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</si>
  <si>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</si>
  <si>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</si>
  <si>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</si>
  <si>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</si>
  <si>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</si>
  <si>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</si>
  <si>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</si>
  <si>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</si>
  <si>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</si>
  <si>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</si>
  <si>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</si>
  <si>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</si>
  <si>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</si>
  <si>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</si>
  <si>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</si>
  <si>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</si>
  <si>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</si>
  <si>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</si>
  <si>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</si>
  <si>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</si>
  <si>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</si>
  <si>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</si>
  <si>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</si>
  <si>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</si>
  <si>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</si>
  <si>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</si>
  <si>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</si>
  <si>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</si>
  <si>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</si>
  <si>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</si>
  <si>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</si>
  <si>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</si>
  <si>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</si>
  <si>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</si>
  <si>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</si>
  <si>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</si>
  <si>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</si>
  <si>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</si>
  <si>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</si>
  <si>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</si>
  <si>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</si>
  <si>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</si>
  <si>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</si>
  <si>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</si>
  <si>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</si>
  <si>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</si>
  <si>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</si>
  <si>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</si>
  <si>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</si>
  <si>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</si>
  <si>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</si>
  <si>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</si>
  <si>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</si>
  <si>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</si>
  <si>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</si>
  <si>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</si>
  <si>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</si>
  <si>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</si>
  <si>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</si>
  <si>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</si>
  <si>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</si>
  <si>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</si>
  <si>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</si>
  <si>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</si>
  <si>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</si>
  <si>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</si>
  <si>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</si>
  <si>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</si>
  <si>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</si>
  <si>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</si>
  <si>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</si>
  <si>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</si>
  <si>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</si>
  <si>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</si>
  <si>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</si>
  <si>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</si>
  <si>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</si>
  <si>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</si>
  <si>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</si>
  <si>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</si>
  <si>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</si>
  <si>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</si>
  <si>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</si>
  <si>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</si>
  <si>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</si>
  <si>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</si>
  <si>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</si>
  <si>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</si>
  <si>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</si>
  <si>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</si>
  <si>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</si>
  <si>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</si>
  <si>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</si>
  <si>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</si>
  <si>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</si>
  <si>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</si>
  <si>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</si>
  <si>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</si>
  <si>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</si>
  <si>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</si>
  <si>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</si>
  <si>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</si>
  <si>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</si>
  <si>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</si>
  <si>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</si>
  <si>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</si>
  <si>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</si>
  <si>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</si>
  <si>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</si>
  <si>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</si>
  <si>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</si>
  <si>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</si>
  <si>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</si>
  <si>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</si>
  <si>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</si>
  <si>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</si>
  <si>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</si>
  <si>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</si>
  <si>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</si>
  <si>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</si>
  <si>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</si>
  <si>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</si>
  <si>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</si>
  <si>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</si>
  <si>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</si>
  <si>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</si>
  <si>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</si>
  <si>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</si>
  <si>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</si>
  <si>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</si>
  <si>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</si>
  <si>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</si>
  <si>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</si>
  <si>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</si>
  <si>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</si>
  <si>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</si>
  <si>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</si>
  <si>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</si>
  <si>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</si>
  <si>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</si>
  <si>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</si>
  <si>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</si>
  <si>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</si>
  <si>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</si>
  <si>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</si>
  <si>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</si>
  <si>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</si>
  <si>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</si>
  <si>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</si>
  <si>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</si>
  <si>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</si>
  <si>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</si>
  <si>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</si>
  <si>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</si>
  <si>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</si>
  <si>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</si>
  <si>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</si>
  <si>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</si>
  <si>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</si>
  <si>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</si>
  <si>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</si>
  <si>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</si>
  <si>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</si>
  <si>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</si>
  <si>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</si>
  <si>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</si>
  <si>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</si>
  <si>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</si>
  <si>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</si>
  <si>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</si>
  <si>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</si>
  <si>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</si>
  <si>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</si>
  <si>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</si>
  <si>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</si>
  <si>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</si>
  <si>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</si>
  <si>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</si>
  <si>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</si>
  <si>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</si>
  <si>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</si>
  <si>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</si>
  <si>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</si>
  <si>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</si>
  <si>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</si>
  <si>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</si>
  <si>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</si>
  <si>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</si>
  <si>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</si>
  <si>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</si>
  <si>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</si>
  <si>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</si>
  <si>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</si>
  <si>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</si>
  <si>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</si>
  <si>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</si>
  <si>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</si>
  <si>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</si>
  <si>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</si>
  <si>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</si>
  <si>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</si>
  <si>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</si>
  <si>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</si>
  <si>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</si>
  <si>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</si>
  <si>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</si>
  <si>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</si>
  <si>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</si>
  <si>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</si>
  <si>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</si>
  <si>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</si>
  <si>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</si>
  <si>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</si>
  <si>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</si>
  <si>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</si>
  <si>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</si>
  <si>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</si>
  <si>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</si>
  <si>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</si>
  <si>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</si>
  <si>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</si>
  <si>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</si>
  <si>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</si>
  <si>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</si>
  <si>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</si>
  <si>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</si>
  <si>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</si>
  <si>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</si>
  <si>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</si>
  <si>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</si>
  <si>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</si>
  <si>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</si>
  <si>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</si>
  <si>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</si>
  <si>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</si>
  <si>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</si>
  <si>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</si>
  <si>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</si>
  <si>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</si>
  <si>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</si>
  <si>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</si>
  <si>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</si>
  <si>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</si>
  <si>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</si>
  <si>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</si>
  <si>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</si>
  <si>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</si>
  <si>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</si>
  <si>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</si>
  <si>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</si>
  <si>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</si>
  <si>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</si>
  <si>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</si>
  <si>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</si>
  <si>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</si>
  <si>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</si>
  <si>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</si>
  <si>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</si>
  <si>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</si>
  <si>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</si>
  <si>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</si>
  <si>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</si>
  <si>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</si>
  <si>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</si>
  <si>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</si>
  <si>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</si>
  <si>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</si>
  <si>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</si>
  <si>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</si>
  <si>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</si>
  <si>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</si>
  <si>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</si>
  <si>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</si>
  <si>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</si>
  <si>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</si>
  <si>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</si>
  <si>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</si>
  <si>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</si>
  <si>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</si>
  <si>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</si>
  <si>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</si>
  <si>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</si>
  <si>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</si>
  <si>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</si>
  <si>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</si>
  <si>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</si>
  <si>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</si>
  <si>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</si>
  <si>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</si>
  <si>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</si>
  <si>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</si>
  <si>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</si>
  <si>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</si>
  <si>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</si>
  <si>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</si>
  <si>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</si>
  <si>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</si>
  <si>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</si>
  <si>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</si>
  <si>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</si>
  <si>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</si>
  <si>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</si>
  <si>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</si>
  <si>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</si>
  <si>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</si>
  <si>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</si>
  <si>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</si>
  <si>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</si>
  <si>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</si>
  <si>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</si>
  <si>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</si>
  <si>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</si>
  <si>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</si>
  <si>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</si>
  <si>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</si>
  <si>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</si>
  <si>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</si>
  <si>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</si>
  <si>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</si>
  <si>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</si>
  <si>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</si>
  <si>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</si>
  <si>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</si>
  <si>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</si>
  <si>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</si>
  <si>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</si>
  <si>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</si>
  <si>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</si>
  <si>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</si>
  <si>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</si>
  <si>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</si>
  <si>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</si>
  <si>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</si>
  <si>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</si>
  <si>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</si>
  <si>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</si>
  <si>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</si>
  <si>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</si>
  <si>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</si>
  <si>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HORVATI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</si>
</sst>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1363459.94</v>
      </c>
      <c r="D2" s="6">
        <f>'PR-RAS'!E6</f>
        <v>1638282.66</v>
      </c>
      <c r="E2" s="6">
        <v>0</v>
      </c>
      <c r="F2" s="6">
        <v>0</v>
      </c>
      <c r="G2" s="7">
        <f t="shared" ref="G2:G264" si="0">(B2/1000)*(C2*1+D2*2)</f>
        <v>4640.0252599999994</v>
      </c>
      <c r="H2" s="7">
        <f t="shared" ref="H2:H26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1036802.0499999999</v>
      </c>
      <c r="D46" s="1">
        <f>'PR-RAS'!E50</f>
        <v>1305123.01</v>
      </c>
      <c r="E46" s="1">
        <v>0</v>
      </c>
      <c r="F46" s="1">
        <v>0</v>
      </c>
      <c r="G46" s="2">
        <f t="shared" si="0"/>
        <v>164117.16314999998</v>
      </c>
      <c r="H46" s="2">
        <f t="shared" si="1"/>
        <v>5.9999999939464033E-2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983492.02999999991</v>
      </c>
      <c r="D64" s="1">
        <f>'PR-RAS'!E68</f>
        <v>1228101.26</v>
      </c>
      <c r="E64" s="1">
        <v>0</v>
      </c>
      <c r="F64" s="1">
        <v>0</v>
      </c>
      <c r="G64" s="2">
        <f t="shared" si="0"/>
        <v>216700.75665</v>
      </c>
      <c r="H64" s="2">
        <f t="shared" si="1"/>
        <v>0.28999999992083758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965973.33</v>
      </c>
      <c r="D65" s="1">
        <f>'PR-RAS'!E69</f>
        <v>1210442.24</v>
      </c>
      <c r="E65" s="1">
        <v>0</v>
      </c>
      <c r="F65" s="1">
        <v>0</v>
      </c>
      <c r="G65" s="2">
        <f t="shared" si="0"/>
        <v>216758.89984</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17518.7</v>
      </c>
      <c r="D66" s="1">
        <f>'PR-RAS'!E70</f>
        <v>17659.02</v>
      </c>
      <c r="E66" s="1">
        <v>0</v>
      </c>
      <c r="F66" s="1">
        <v>0</v>
      </c>
      <c r="G66" s="2">
        <f t="shared" si="0"/>
        <v>3434.3881000000006</v>
      </c>
      <c r="H66" s="2">
        <f t="shared" si="1"/>
        <v>0.31999999999970896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4800.3900000000003</v>
      </c>
      <c r="D70" s="1">
        <f>'PR-RAS'!E74</f>
        <v>20104</v>
      </c>
      <c r="E70" s="1">
        <v>0</v>
      </c>
      <c r="F70" s="1">
        <v>0</v>
      </c>
      <c r="G70" s="2">
        <f t="shared" si="0"/>
        <v>3105.5789100000002</v>
      </c>
      <c r="H70" s="2">
        <f t="shared" si="1"/>
        <v>0.39000000000032742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4800.3900000000003</v>
      </c>
      <c r="D71" s="1">
        <f>'PR-RAS'!E75</f>
        <v>20104</v>
      </c>
      <c r="E71" s="1">
        <v>0</v>
      </c>
      <c r="F71" s="1">
        <v>0</v>
      </c>
      <c r="G71" s="2">
        <f t="shared" si="0"/>
        <v>3150.5873000000001</v>
      </c>
      <c r="H71" s="2">
        <f t="shared" si="1"/>
        <v>0.39000000000032742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48509.63</v>
      </c>
      <c r="D73" s="1">
        <f>'PR-RAS'!E77</f>
        <v>56917.75</v>
      </c>
      <c r="E73" s="1">
        <v>0</v>
      </c>
      <c r="F73" s="1">
        <v>0</v>
      </c>
      <c r="G73" s="2">
        <f t="shared" si="0"/>
        <v>11688.84936</v>
      </c>
      <c r="H73" s="2">
        <f t="shared" si="1"/>
        <v>0.62000000000261934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3610</v>
      </c>
      <c r="D74" s="1">
        <f>'PR-RAS'!E78</f>
        <v>3988</v>
      </c>
      <c r="E74" s="1">
        <v>0</v>
      </c>
      <c r="F74" s="1">
        <v>0</v>
      </c>
      <c r="G74" s="2">
        <f t="shared" si="0"/>
        <v>845.77799999999991</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44899.63</v>
      </c>
      <c r="D76" s="1">
        <f>'PR-RAS'!E80</f>
        <v>52929.75</v>
      </c>
      <c r="E76" s="1">
        <v>0</v>
      </c>
      <c r="F76" s="1">
        <v>0</v>
      </c>
      <c r="G76" s="2">
        <f t="shared" si="0"/>
        <v>11306.93475</v>
      </c>
      <c r="H76" s="2">
        <f t="shared" si="1"/>
        <v>0.62000000000261934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0.05</v>
      </c>
      <c r="E78" s="1">
        <v>0</v>
      </c>
      <c r="F78" s="1">
        <v>0</v>
      </c>
      <c r="G78" s="2">
        <f t="shared" si="0"/>
        <v>8.4700000000000001E-3</v>
      </c>
      <c r="H78" s="2">
        <f t="shared" si="1"/>
        <v>6.0000000000000005E-2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0.05</v>
      </c>
      <c r="E79" s="1">
        <v>0</v>
      </c>
      <c r="F79" s="1">
        <v>0</v>
      </c>
      <c r="G79" s="2">
        <f t="shared" si="0"/>
        <v>8.5800000000000008E-3</v>
      </c>
      <c r="H79" s="2">
        <f t="shared" si="1"/>
        <v>6.0000000000000005E-2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0.05</v>
      </c>
      <c r="E81" s="1">
        <v>0</v>
      </c>
      <c r="F81" s="1">
        <v>0</v>
      </c>
      <c r="G81" s="2">
        <f t="shared" si="0"/>
        <v>8.8000000000000005E-3</v>
      </c>
      <c r="H81" s="2">
        <f t="shared" si="1"/>
        <v>6.0000000000000005E-2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45746.89</v>
      </c>
      <c r="D102" s="1">
        <f>'PR-RAS'!E106</f>
        <v>39699.9</v>
      </c>
      <c r="E102" s="1">
        <v>0</v>
      </c>
      <c r="F102" s="1">
        <v>0</v>
      </c>
      <c r="G102" s="2">
        <f t="shared" si="0"/>
        <v>12639.815690000001</v>
      </c>
      <c r="H102" s="2">
        <f t="shared" si="1"/>
        <v>0.20999999999912689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45746.89</v>
      </c>
      <c r="D108" s="1">
        <f>'PR-RAS'!E112</f>
        <v>39699.9</v>
      </c>
      <c r="E108" s="1">
        <v>0</v>
      </c>
      <c r="F108" s="1">
        <v>0</v>
      </c>
      <c r="G108" s="2">
        <f t="shared" si="0"/>
        <v>13390.695830000001</v>
      </c>
      <c r="H108" s="2">
        <f t="shared" si="1"/>
        <v>0.20999999999912689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45746.89</v>
      </c>
      <c r="D113" s="1">
        <f>'PR-RAS'!E117</f>
        <v>39699.9</v>
      </c>
      <c r="E113" s="1">
        <v>0</v>
      </c>
      <c r="F113" s="1">
        <v>0</v>
      </c>
      <c r="G113" s="2">
        <f t="shared" si="0"/>
        <v>14016.42928</v>
      </c>
      <c r="H113" s="2">
        <f t="shared" si="1"/>
        <v>0.20999999999912689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8466.83</v>
      </c>
      <c r="D120" s="1">
        <f>'PR-RAS'!E124</f>
        <v>1815.23</v>
      </c>
      <c r="E120" s="1">
        <v>0</v>
      </c>
      <c r="F120" s="1">
        <v>0</v>
      </c>
      <c r="G120" s="2">
        <f t="shared" si="0"/>
        <v>1439.5775100000001</v>
      </c>
      <c r="H120" s="2">
        <f t="shared" si="1"/>
        <v>0.40000000000009095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710.91</v>
      </c>
      <c r="D121" s="1">
        <f>'PR-RAS'!E125</f>
        <v>1581.91</v>
      </c>
      <c r="E121" s="1">
        <v>0</v>
      </c>
      <c r="F121" s="1">
        <v>0</v>
      </c>
      <c r="G121" s="2">
        <f t="shared" si="0"/>
        <v>464.9676</v>
      </c>
      <c r="H121" s="2">
        <f t="shared" si="1"/>
        <v>0.17999999999994998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710.91</v>
      </c>
      <c r="D123" s="1">
        <f>'PR-RAS'!E127</f>
        <v>1581.91</v>
      </c>
      <c r="E123" s="1">
        <v>0</v>
      </c>
      <c r="F123" s="1">
        <v>0</v>
      </c>
      <c r="G123" s="2">
        <f t="shared" si="0"/>
        <v>472.71706</v>
      </c>
      <c r="H123" s="2">
        <f t="shared" si="1"/>
        <v>0.17999999999994998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7755.92</v>
      </c>
      <c r="D124" s="1">
        <f>'PR-RAS'!E128</f>
        <v>233.32</v>
      </c>
      <c r="E124" s="1">
        <v>0</v>
      </c>
      <c r="F124" s="1">
        <v>0</v>
      </c>
      <c r="G124" s="2">
        <f t="shared" si="0"/>
        <v>1011.37488</v>
      </c>
      <c r="H124" s="2">
        <f t="shared" si="1"/>
        <v>0.39999999999992042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7755.92</v>
      </c>
      <c r="D125" s="1">
        <f>'PR-RAS'!E129</f>
        <v>120</v>
      </c>
      <c r="E125" s="1">
        <v>0</v>
      </c>
      <c r="F125" s="1">
        <v>0</v>
      </c>
      <c r="G125" s="2">
        <f t="shared" si="0"/>
        <v>991.49408000000005</v>
      </c>
      <c r="H125" s="2">
        <f t="shared" si="1"/>
        <v>7.999999999992724E-2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113.32</v>
      </c>
      <c r="E126" s="1">
        <v>0</v>
      </c>
      <c r="F126" s="1">
        <v>0</v>
      </c>
      <c r="G126" s="2">
        <f t="shared" si="0"/>
        <v>28.33</v>
      </c>
      <c r="H126" s="2">
        <f t="shared" si="1"/>
        <v>0.31999999999999318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272310.2</v>
      </c>
      <c r="D129" s="1">
        <f>'PR-RAS'!E133</f>
        <v>291644.47000000003</v>
      </c>
      <c r="E129" s="1">
        <v>0</v>
      </c>
      <c r="F129" s="1">
        <v>0</v>
      </c>
      <c r="G129" s="2">
        <f t="shared" si="0"/>
        <v>109516.68992000002</v>
      </c>
      <c r="H129" s="2">
        <f t="shared" si="1"/>
        <v>0.67000000004190952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272310.2</v>
      </c>
      <c r="D130" s="1">
        <f>'PR-RAS'!E134</f>
        <v>291644.47000000003</v>
      </c>
      <c r="E130" s="1">
        <v>0</v>
      </c>
      <c r="F130" s="1">
        <v>0</v>
      </c>
      <c r="G130" s="2">
        <f t="shared" si="0"/>
        <v>110372.28906000002</v>
      </c>
      <c r="H130" s="2">
        <f t="shared" si="1"/>
        <v>0.67000000004190952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252662.29</v>
      </c>
      <c r="D131" s="1">
        <f>'PR-RAS'!E135</f>
        <v>291061.40000000002</v>
      </c>
      <c r="E131" s="1">
        <v>0</v>
      </c>
      <c r="F131" s="1">
        <v>0</v>
      </c>
      <c r="G131" s="2">
        <f t="shared" si="0"/>
        <v>108522.06170000002</v>
      </c>
      <c r="H131" s="2">
        <f t="shared" si="1"/>
        <v>0.69000000003143214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19647.91</v>
      </c>
      <c r="D132" s="1">
        <f>'PR-RAS'!E136</f>
        <v>583.07000000000005</v>
      </c>
      <c r="E132" s="1">
        <v>0</v>
      </c>
      <c r="F132" s="1">
        <v>0</v>
      </c>
      <c r="G132" s="2">
        <f t="shared" si="0"/>
        <v>2726.6405500000001</v>
      </c>
      <c r="H132" s="2">
        <f t="shared" si="1"/>
        <v>0.16000000000019554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133.96</v>
      </c>
      <c r="D135" s="1">
        <f>'PR-RAS'!E139</f>
        <v>0</v>
      </c>
      <c r="E135" s="1">
        <v>0</v>
      </c>
      <c r="F135" s="1">
        <v>0</v>
      </c>
      <c r="G135" s="2">
        <f t="shared" si="0"/>
        <v>17.950640000000003</v>
      </c>
      <c r="H135" s="2">
        <f t="shared" si="1"/>
        <v>3.9999999999992042E-2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133.96</v>
      </c>
      <c r="D146" s="1">
        <f>'PR-RAS'!E150</f>
        <v>0</v>
      </c>
      <c r="E146" s="1">
        <v>0</v>
      </c>
      <c r="F146" s="1">
        <v>0</v>
      </c>
      <c r="G146" s="2">
        <f t="shared" si="0"/>
        <v>19.424199999999999</v>
      </c>
      <c r="H146" s="2">
        <f t="shared" si="1"/>
        <v>3.9999999999992042E-2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1320903.3199999998</v>
      </c>
      <c r="D147" s="1">
        <f>'PR-RAS'!E151</f>
        <v>1630362.77</v>
      </c>
      <c r="E147" s="1">
        <v>0</v>
      </c>
      <c r="F147" s="1">
        <v>0</v>
      </c>
      <c r="G147" s="2">
        <f t="shared" si="0"/>
        <v>668917.81355999992</v>
      </c>
      <c r="H147" s="2">
        <f t="shared" si="1"/>
        <v>0.54999999981373549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1090516.72</v>
      </c>
      <c r="D148" s="1">
        <f>'PR-RAS'!E152</f>
        <v>1379181.8900000001</v>
      </c>
      <c r="E148" s="1">
        <v>0</v>
      </c>
      <c r="F148" s="1">
        <v>0</v>
      </c>
      <c r="G148" s="2">
        <f t="shared" si="0"/>
        <v>565785.43349999993</v>
      </c>
      <c r="H148" s="2">
        <f t="shared" si="1"/>
        <v>0.38999999989755452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897815.65</v>
      </c>
      <c r="D149" s="1">
        <f>'PR-RAS'!E153</f>
        <v>1138442.9600000002</v>
      </c>
      <c r="E149" s="1">
        <v>0</v>
      </c>
      <c r="F149" s="1">
        <v>0</v>
      </c>
      <c r="G149" s="2">
        <f t="shared" si="0"/>
        <v>469855.83236</v>
      </c>
      <c r="H149" s="2">
        <f t="shared" si="1"/>
        <v>0.38999999978113919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877108.8</v>
      </c>
      <c r="D150" s="1">
        <f>'PR-RAS'!E154</f>
        <v>1110658.3500000001</v>
      </c>
      <c r="E150" s="1">
        <v>0</v>
      </c>
      <c r="F150" s="1">
        <v>0</v>
      </c>
      <c r="G150" s="2">
        <f t="shared" si="0"/>
        <v>461665.3995</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15341.2</v>
      </c>
      <c r="D152" s="1">
        <f>'PR-RAS'!E156</f>
        <v>21622.75</v>
      </c>
      <c r="E152" s="1">
        <v>0</v>
      </c>
      <c r="F152" s="1">
        <v>0</v>
      </c>
      <c r="G152" s="2">
        <f t="shared" si="0"/>
        <v>8846.591699999999</v>
      </c>
      <c r="H152" s="2">
        <f t="shared" si="1"/>
        <v>0.4500000000007276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5365.65</v>
      </c>
      <c r="D153" s="1">
        <f>'PR-RAS'!E157</f>
        <v>6161.86</v>
      </c>
      <c r="E153" s="1">
        <v>0</v>
      </c>
      <c r="F153" s="1">
        <v>0</v>
      </c>
      <c r="G153" s="2">
        <f t="shared" si="0"/>
        <v>2688.78424</v>
      </c>
      <c r="H153" s="2">
        <f t="shared" si="1"/>
        <v>0.49000000000069122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45354.46</v>
      </c>
      <c r="D154" s="1">
        <f>'PR-RAS'!E158</f>
        <v>53699.96</v>
      </c>
      <c r="E154" s="1">
        <v>0</v>
      </c>
      <c r="F154" s="1">
        <v>0</v>
      </c>
      <c r="G154" s="2">
        <f t="shared" si="0"/>
        <v>23371.420140000002</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147346.60999999999</v>
      </c>
      <c r="D155" s="1">
        <f>'PR-RAS'!E159</f>
        <v>187038.97</v>
      </c>
      <c r="E155" s="1">
        <v>0</v>
      </c>
      <c r="F155" s="1">
        <v>0</v>
      </c>
      <c r="G155" s="2">
        <f t="shared" si="0"/>
        <v>80299.380699999994</v>
      </c>
      <c r="H155" s="2">
        <f t="shared" si="1"/>
        <v>0.42000000001280569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147335.4</v>
      </c>
      <c r="D157" s="1">
        <f>'PR-RAS'!E161</f>
        <v>187024.77</v>
      </c>
      <c r="E157" s="1">
        <v>0</v>
      </c>
      <c r="F157" s="1">
        <v>0</v>
      </c>
      <c r="G157" s="2">
        <f t="shared" si="0"/>
        <v>81336.050639999987</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11.21</v>
      </c>
      <c r="D158" s="1">
        <f>'PR-RAS'!E162</f>
        <v>14.2</v>
      </c>
      <c r="E158" s="1">
        <v>0</v>
      </c>
      <c r="F158" s="1">
        <v>0</v>
      </c>
      <c r="G158" s="2">
        <f t="shared" si="0"/>
        <v>6.2187700000000001</v>
      </c>
      <c r="H158" s="2">
        <f t="shared" si="1"/>
        <v>0.41000000000000014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190315.21000000002</v>
      </c>
      <c r="D159" s="1">
        <f>'PR-RAS'!E163</f>
        <v>218302.44999999995</v>
      </c>
      <c r="E159" s="1">
        <v>0</v>
      </c>
      <c r="F159" s="1">
        <v>0</v>
      </c>
      <c r="G159" s="2">
        <f t="shared" si="0"/>
        <v>99053.377379999976</v>
      </c>
      <c r="H159" s="2">
        <f t="shared" si="1"/>
        <v>0.65999999997438863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34532.730000000003</v>
      </c>
      <c r="D160" s="1">
        <f>'PR-RAS'!E164</f>
        <v>36053.360000000001</v>
      </c>
      <c r="E160" s="1">
        <v>0</v>
      </c>
      <c r="F160" s="1">
        <v>0</v>
      </c>
      <c r="G160" s="2">
        <f t="shared" si="0"/>
        <v>16955.672550000003</v>
      </c>
      <c r="H160" s="2">
        <f t="shared" si="1"/>
        <v>0.62999999999738066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8619.9500000000007</v>
      </c>
      <c r="D161" s="1">
        <f>'PR-RAS'!E165</f>
        <v>7144.57</v>
      </c>
      <c r="E161" s="1">
        <v>0</v>
      </c>
      <c r="F161" s="1">
        <v>0</v>
      </c>
      <c r="G161" s="2">
        <f t="shared" si="0"/>
        <v>3665.4544000000001</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24662.87</v>
      </c>
      <c r="D162" s="1">
        <f>'PR-RAS'!E166</f>
        <v>24807.85</v>
      </c>
      <c r="E162" s="1">
        <v>0</v>
      </c>
      <c r="F162" s="1">
        <v>0</v>
      </c>
      <c r="G162" s="2">
        <f t="shared" si="0"/>
        <v>11958.849769999999</v>
      </c>
      <c r="H162" s="2">
        <f t="shared" si="1"/>
        <v>0.28000000000247383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1249.9100000000001</v>
      </c>
      <c r="D163" s="1">
        <f>'PR-RAS'!E167</f>
        <v>4100.9399999999996</v>
      </c>
      <c r="E163" s="1">
        <v>0</v>
      </c>
      <c r="F163" s="1">
        <v>0</v>
      </c>
      <c r="G163" s="2">
        <f t="shared" si="0"/>
        <v>1531.1899799999999</v>
      </c>
      <c r="H163" s="2">
        <f t="shared" si="1"/>
        <v>0.15000000000031832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106555.44</v>
      </c>
      <c r="D165" s="1">
        <f>'PR-RAS'!E169</f>
        <v>138385.21999999997</v>
      </c>
      <c r="E165" s="1">
        <v>0</v>
      </c>
      <c r="F165" s="1">
        <v>0</v>
      </c>
      <c r="G165" s="2">
        <f t="shared" si="0"/>
        <v>62865.444319999995</v>
      </c>
      <c r="H165" s="2">
        <f t="shared" si="1"/>
        <v>0.65999999997438863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9779.5300000000007</v>
      </c>
      <c r="D166" s="1">
        <f>'PR-RAS'!E170</f>
        <v>12845.31</v>
      </c>
      <c r="E166" s="1">
        <v>0</v>
      </c>
      <c r="F166" s="1">
        <v>0</v>
      </c>
      <c r="G166" s="2">
        <f t="shared" si="0"/>
        <v>5852.5747500000007</v>
      </c>
      <c r="H166" s="2">
        <f t="shared" si="1"/>
        <v>0.77999999999883585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88195.34</v>
      </c>
      <c r="D167" s="1">
        <f>'PR-RAS'!E171</f>
        <v>102779.56</v>
      </c>
      <c r="E167" s="1">
        <v>0</v>
      </c>
      <c r="F167" s="1">
        <v>0</v>
      </c>
      <c r="G167" s="2">
        <f t="shared" si="0"/>
        <v>48763.240359999996</v>
      </c>
      <c r="H167" s="2">
        <f t="shared" si="1"/>
        <v>0.77999999999883585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8153.26</v>
      </c>
      <c r="D168" s="1">
        <f>'PR-RAS'!E172</f>
        <v>15981.86</v>
      </c>
      <c r="E168" s="1">
        <v>0</v>
      </c>
      <c r="F168" s="1">
        <v>0</v>
      </c>
      <c r="G168" s="2">
        <f t="shared" si="0"/>
        <v>6699.5356600000014</v>
      </c>
      <c r="H168" s="2">
        <f t="shared" si="1"/>
        <v>0.3999999999996362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225.32</v>
      </c>
      <c r="D169" s="1">
        <f>'PR-RAS'!E173</f>
        <v>5818.72</v>
      </c>
      <c r="E169" s="1">
        <v>0</v>
      </c>
      <c r="F169" s="1">
        <v>0</v>
      </c>
      <c r="G169" s="2">
        <f t="shared" si="0"/>
        <v>1992.9436800000001</v>
      </c>
      <c r="H169" s="2">
        <f t="shared" si="1"/>
        <v>0.59999999999973852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201.99</v>
      </c>
      <c r="D170" s="1">
        <f>'PR-RAS'!E174</f>
        <v>633.79999999999995</v>
      </c>
      <c r="E170" s="1">
        <v>0</v>
      </c>
      <c r="F170" s="1">
        <v>0</v>
      </c>
      <c r="G170" s="2">
        <f t="shared" si="0"/>
        <v>248.36071000000001</v>
      </c>
      <c r="H170" s="2">
        <f t="shared" si="1"/>
        <v>0.21000000000003638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325.97000000000003</v>
      </c>
      <c r="E172" s="1">
        <v>0</v>
      </c>
      <c r="F172" s="1">
        <v>0</v>
      </c>
      <c r="G172" s="2">
        <f t="shared" si="0"/>
        <v>111.48174000000002</v>
      </c>
      <c r="H172" s="2">
        <f t="shared" si="1"/>
        <v>2.9999999999972715E-2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37840.46</v>
      </c>
      <c r="D173" s="1">
        <f>'PR-RAS'!E177</f>
        <v>32806.53</v>
      </c>
      <c r="E173" s="1">
        <v>0</v>
      </c>
      <c r="F173" s="1">
        <v>0</v>
      </c>
      <c r="G173" s="2">
        <f t="shared" si="0"/>
        <v>17794.005439999997</v>
      </c>
      <c r="H173" s="2">
        <f t="shared" si="1"/>
        <v>0.93000000000029104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7293.8</v>
      </c>
      <c r="D174" s="1">
        <f>'PR-RAS'!E178</f>
        <v>5515.18</v>
      </c>
      <c r="E174" s="1">
        <v>0</v>
      </c>
      <c r="F174" s="1">
        <v>0</v>
      </c>
      <c r="G174" s="2">
        <f t="shared" si="0"/>
        <v>3170.0796799999998</v>
      </c>
      <c r="H174" s="2">
        <f t="shared" si="1"/>
        <v>0.38000000000010914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4135.84</v>
      </c>
      <c r="D175" s="1">
        <f>'PR-RAS'!E179</f>
        <v>10152.17</v>
      </c>
      <c r="E175" s="1">
        <v>0</v>
      </c>
      <c r="F175" s="1">
        <v>0</v>
      </c>
      <c r="G175" s="2">
        <f t="shared" si="0"/>
        <v>4252.5913199999995</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254.88</v>
      </c>
      <c r="D176" s="1">
        <f>'PR-RAS'!E180</f>
        <v>254.88</v>
      </c>
      <c r="E176" s="1">
        <v>0</v>
      </c>
      <c r="F176" s="1">
        <v>0</v>
      </c>
      <c r="G176" s="2">
        <f t="shared" si="0"/>
        <v>133.81199999999998</v>
      </c>
      <c r="H176" s="2">
        <f t="shared" si="1"/>
        <v>0.24000000000000909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3806.34</v>
      </c>
      <c r="D177" s="1">
        <f>'PR-RAS'!E181</f>
        <v>3476.37</v>
      </c>
      <c r="E177" s="1">
        <v>0</v>
      </c>
      <c r="F177" s="1">
        <v>0</v>
      </c>
      <c r="G177" s="2">
        <f t="shared" si="0"/>
        <v>1893.59808</v>
      </c>
      <c r="H177" s="2">
        <f t="shared" si="1"/>
        <v>0.71000000000003638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1433.4</v>
      </c>
      <c r="D178" s="1">
        <f>'PR-RAS'!E182</f>
        <v>1599.3</v>
      </c>
      <c r="E178" s="1">
        <v>0</v>
      </c>
      <c r="F178" s="1">
        <v>0</v>
      </c>
      <c r="G178" s="2">
        <f t="shared" si="0"/>
        <v>819.86399999999992</v>
      </c>
      <c r="H178" s="2">
        <f t="shared" si="1"/>
        <v>0.70000000000004547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2075.4699999999998</v>
      </c>
      <c r="D179" s="1">
        <f>'PR-RAS'!E183</f>
        <v>3016.1</v>
      </c>
      <c r="E179" s="1">
        <v>0</v>
      </c>
      <c r="F179" s="1">
        <v>0</v>
      </c>
      <c r="G179" s="2">
        <f t="shared" si="0"/>
        <v>1443.16526</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15570.8</v>
      </c>
      <c r="D180" s="1">
        <f>'PR-RAS'!E184</f>
        <v>2872.68</v>
      </c>
      <c r="E180" s="1">
        <v>0</v>
      </c>
      <c r="F180" s="1">
        <v>0</v>
      </c>
      <c r="G180" s="2">
        <f t="shared" si="0"/>
        <v>3815.5926399999998</v>
      </c>
      <c r="H180" s="2">
        <f t="shared" si="1"/>
        <v>0.5200000000008913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1964.4</v>
      </c>
      <c r="D181" s="1">
        <f>'PR-RAS'!E185</f>
        <v>2157.6999999999998</v>
      </c>
      <c r="E181" s="1">
        <v>0</v>
      </c>
      <c r="F181" s="1">
        <v>0</v>
      </c>
      <c r="G181" s="2">
        <f t="shared" si="0"/>
        <v>1130.3639999999998</v>
      </c>
      <c r="H181" s="2">
        <f t="shared" si="1"/>
        <v>0.70000000000027285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1305.53</v>
      </c>
      <c r="D182" s="1">
        <f>'PR-RAS'!E186</f>
        <v>3762.15</v>
      </c>
      <c r="E182" s="1">
        <v>0</v>
      </c>
      <c r="F182" s="1">
        <v>0</v>
      </c>
      <c r="G182" s="2">
        <f t="shared" si="0"/>
        <v>1598.1992299999999</v>
      </c>
      <c r="H182" s="2">
        <f t="shared" si="1"/>
        <v>0.62000000000011823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11386.580000000002</v>
      </c>
      <c r="D184" s="1">
        <f>'PR-RAS'!E188</f>
        <v>11057.34</v>
      </c>
      <c r="E184" s="1">
        <v>0</v>
      </c>
      <c r="F184" s="1">
        <v>0</v>
      </c>
      <c r="G184" s="2">
        <f t="shared" si="0"/>
        <v>6130.7305800000004</v>
      </c>
      <c r="H184" s="2">
        <f t="shared" si="1"/>
        <v>0.75999999999839929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3941.92</v>
      </c>
      <c r="D185" s="1">
        <f>'PR-RAS'!E189</f>
        <v>3994.76</v>
      </c>
      <c r="E185" s="1">
        <v>0</v>
      </c>
      <c r="F185" s="1">
        <v>0</v>
      </c>
      <c r="G185" s="2">
        <f t="shared" si="0"/>
        <v>2195.3849599999999</v>
      </c>
      <c r="H185" s="2">
        <f t="shared" si="1"/>
        <v>0.31999999999970896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5</v>
      </c>
      <c r="E186" s="1">
        <v>0</v>
      </c>
      <c r="F186" s="1">
        <v>0</v>
      </c>
      <c r="G186" s="2">
        <f t="shared" si="0"/>
        <v>1.85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28.27</v>
      </c>
      <c r="D187" s="1">
        <f>'PR-RAS'!E191</f>
        <v>70.16</v>
      </c>
      <c r="E187" s="1">
        <v>0</v>
      </c>
      <c r="F187" s="1">
        <v>0</v>
      </c>
      <c r="G187" s="2">
        <f t="shared" si="0"/>
        <v>31.35774</v>
      </c>
      <c r="H187" s="2">
        <f t="shared" si="1"/>
        <v>0.42999999999999616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108.09</v>
      </c>
      <c r="E188" s="1">
        <v>0</v>
      </c>
      <c r="F188" s="1">
        <v>0</v>
      </c>
      <c r="G188" s="2">
        <f t="shared" si="0"/>
        <v>60.638489999999997</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3065.15</v>
      </c>
      <c r="D189" s="1">
        <f>'PR-RAS'!E193</f>
        <v>3059.83</v>
      </c>
      <c r="E189" s="1">
        <v>0</v>
      </c>
      <c r="F189" s="1">
        <v>0</v>
      </c>
      <c r="G189" s="2">
        <f t="shared" si="0"/>
        <v>1726.7442799999999</v>
      </c>
      <c r="H189" s="2">
        <f t="shared" si="1"/>
        <v>0.32000000000016371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466.6</v>
      </c>
      <c r="D190" s="1">
        <f>'PR-RAS'!E194</f>
        <v>1511.58</v>
      </c>
      <c r="E190" s="1">
        <v>0</v>
      </c>
      <c r="F190" s="1">
        <v>0</v>
      </c>
      <c r="G190" s="2">
        <f t="shared" si="0"/>
        <v>659.56463999999994</v>
      </c>
      <c r="H190" s="2">
        <f t="shared" si="1"/>
        <v>0.82000000000005002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3776.55</v>
      </c>
      <c r="D191" s="1">
        <f>'PR-RAS'!E195</f>
        <v>2307.92</v>
      </c>
      <c r="E191" s="1">
        <v>0</v>
      </c>
      <c r="F191" s="1">
        <v>0</v>
      </c>
      <c r="G191" s="2">
        <f t="shared" si="0"/>
        <v>1594.5540999999998</v>
      </c>
      <c r="H191" s="2">
        <f t="shared" si="1"/>
        <v>0.52999999999974534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1740.2399999999998</v>
      </c>
      <c r="D192" s="1">
        <f>'PR-RAS'!E196</f>
        <v>2161.96</v>
      </c>
      <c r="E192" s="1">
        <v>0</v>
      </c>
      <c r="F192" s="1">
        <v>0</v>
      </c>
      <c r="G192" s="2">
        <f t="shared" si="0"/>
        <v>1158.2545600000001</v>
      </c>
      <c r="H192" s="2">
        <f t="shared" si="1"/>
        <v>0.27999999999974534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1740.2399999999998</v>
      </c>
      <c r="D206" s="1">
        <f>'PR-RAS'!E210</f>
        <v>2161.96</v>
      </c>
      <c r="E206" s="1">
        <v>0</v>
      </c>
      <c r="F206" s="1">
        <v>0</v>
      </c>
      <c r="G206" s="2">
        <f t="shared" si="0"/>
        <v>1243.1527999999998</v>
      </c>
      <c r="H206" s="2">
        <f t="shared" si="1"/>
        <v>0.27999999999974534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1383.62</v>
      </c>
      <c r="D207" s="1">
        <f>'PR-RAS'!E211</f>
        <v>1644.74</v>
      </c>
      <c r="E207" s="1">
        <v>0</v>
      </c>
      <c r="F207" s="1">
        <v>0</v>
      </c>
      <c r="G207" s="2">
        <f t="shared" si="0"/>
        <v>962.65859999999998</v>
      </c>
      <c r="H207" s="2">
        <f t="shared" si="1"/>
        <v>0.64000000000010004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356.62</v>
      </c>
      <c r="D209" s="1">
        <f>'PR-RAS'!E213</f>
        <v>517.22</v>
      </c>
      <c r="E209" s="1">
        <v>0</v>
      </c>
      <c r="F209" s="1">
        <v>0</v>
      </c>
      <c r="G209" s="2">
        <f t="shared" si="0"/>
        <v>289.34047999999996</v>
      </c>
      <c r="H209" s="2">
        <f t="shared" si="1"/>
        <v>0.60000000000002274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37551.9</v>
      </c>
      <c r="D248" s="1">
        <f>'PR-RAS'!E252</f>
        <v>29940.880000000001</v>
      </c>
      <c r="E248" s="1">
        <v>0</v>
      </c>
      <c r="F248" s="1">
        <v>0</v>
      </c>
      <c r="G248" s="2">
        <f t="shared" si="0"/>
        <v>24066.114020000001</v>
      </c>
      <c r="H248" s="2">
        <f t="shared" si="1"/>
        <v>0.21999999999752617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37551.9</v>
      </c>
      <c r="D255" s="1">
        <f>'PR-RAS'!E259</f>
        <v>29940.880000000001</v>
      </c>
      <c r="E255" s="1">
        <v>0</v>
      </c>
      <c r="F255" s="1">
        <v>0</v>
      </c>
      <c r="G255" s="2">
        <f t="shared" si="0"/>
        <v>24748.14964</v>
      </c>
      <c r="H255" s="2">
        <f t="shared" si="1"/>
        <v>0.21999999999752617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2196.4</v>
      </c>
      <c r="D256" s="1">
        <f>'PR-RAS'!E260</f>
        <v>1378.04</v>
      </c>
      <c r="E256" s="1">
        <v>0</v>
      </c>
      <c r="F256" s="1">
        <v>0</v>
      </c>
      <c r="G256" s="2">
        <f t="shared" si="0"/>
        <v>1262.8824</v>
      </c>
      <c r="H256" s="2">
        <f t="shared" si="1"/>
        <v>0.44000000000005457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35355.5</v>
      </c>
      <c r="D257" s="1">
        <f>'PR-RAS'!E261</f>
        <v>28562.84</v>
      </c>
      <c r="E257" s="1">
        <v>0</v>
      </c>
      <c r="F257" s="1">
        <v>0</v>
      </c>
      <c r="G257" s="2">
        <f t="shared" si="0"/>
        <v>23675.182079999999</v>
      </c>
      <c r="H257" s="2">
        <f t="shared" si="1"/>
        <v>0.65999999999985448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779.25</v>
      </c>
      <c r="D259" s="1">
        <f>'PR-RAS'!E263</f>
        <v>775.59</v>
      </c>
      <c r="E259" s="1">
        <v>0</v>
      </c>
      <c r="F259" s="1">
        <v>0</v>
      </c>
      <c r="G259" s="2">
        <f t="shared" si="0"/>
        <v>601.25094000000013</v>
      </c>
      <c r="H259" s="2">
        <f t="shared" si="1"/>
        <v>0.65999999999996817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779.25</v>
      </c>
      <c r="D260" s="1">
        <f>'PR-RAS'!E264</f>
        <v>775.59</v>
      </c>
      <c r="E260" s="1">
        <v>0</v>
      </c>
      <c r="F260" s="1">
        <v>0</v>
      </c>
      <c r="G260" s="2">
        <f t="shared" si="0"/>
        <v>603.58137000000011</v>
      </c>
      <c r="H260" s="2">
        <f t="shared" si="1"/>
        <v>0.65999999999996817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779.25</v>
      </c>
      <c r="D262" s="1">
        <f>'PR-RAS'!E266</f>
        <v>775.59</v>
      </c>
      <c r="E262" s="1">
        <v>0</v>
      </c>
      <c r="F262" s="1">
        <v>0</v>
      </c>
      <c r="G262" s="2">
        <f t="shared" si="0"/>
        <v>608.24223000000006</v>
      </c>
      <c r="H262" s="2">
        <f t="shared" si="1"/>
        <v>0.65999999999996817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1320903.3199999998</v>
      </c>
      <c r="D285" s="1">
        <f>'PR-RAS'!E289</f>
        <v>1630362.77</v>
      </c>
      <c r="E285" s="1">
        <v>0</v>
      </c>
      <c r="F285" s="1">
        <v>0</v>
      </c>
      <c r="G285" s="2">
        <f t="shared" si="8"/>
        <v>1301182.5962399996</v>
      </c>
      <c r="H285" s="2">
        <f t="shared" si="9"/>
        <v>0.54999999981373549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42556.620000000112</v>
      </c>
      <c r="D286" s="1">
        <f>'PR-RAS'!E290</f>
        <v>7919.8899999998976</v>
      </c>
      <c r="E286" s="1">
        <v>0</v>
      </c>
      <c r="F286" s="1">
        <v>0</v>
      </c>
      <c r="G286" s="2">
        <f t="shared" si="8"/>
        <v>16642.973999999973</v>
      </c>
      <c r="H286" s="2">
        <f t="shared" si="9"/>
        <v>0.48999999999068677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259488.63</v>
      </c>
      <c r="D288" s="1">
        <f>'PR-RAS'!E292</f>
        <v>301258.99</v>
      </c>
      <c r="E288" s="1">
        <v>0</v>
      </c>
      <c r="F288" s="1">
        <v>0</v>
      </c>
      <c r="G288" s="2">
        <f t="shared" si="8"/>
        <v>247395.89706999998</v>
      </c>
      <c r="H288" s="2">
        <f t="shared" si="9"/>
        <v>0.38000000000465661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2405.86</v>
      </c>
      <c r="D290" s="1">
        <f>'PR-RAS'!E294</f>
        <v>2468.1799999999998</v>
      </c>
      <c r="E290" s="1">
        <v>0</v>
      </c>
      <c r="F290" s="1">
        <v>0</v>
      </c>
      <c r="G290" s="2">
        <f t="shared" si="8"/>
        <v>2121.9015799999997</v>
      </c>
      <c r="H290" s="2">
        <f t="shared" si="9"/>
        <v>0.31999999999970896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317.49</v>
      </c>
      <c r="D291" s="1">
        <f>'PR-RAS'!E295</f>
        <v>353.06</v>
      </c>
      <c r="E291" s="1">
        <v>0</v>
      </c>
      <c r="F291" s="1">
        <v>0</v>
      </c>
      <c r="G291" s="2">
        <f t="shared" si="8"/>
        <v>296.84690000000001</v>
      </c>
      <c r="H291" s="2">
        <f t="shared" si="9"/>
        <v>0.55000000000001137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25148.61</v>
      </c>
      <c r="D345" s="1">
        <f>'PR-RAS'!E350</f>
        <v>22540.959999999999</v>
      </c>
      <c r="E345" s="1">
        <v>0</v>
      </c>
      <c r="F345" s="1">
        <v>0</v>
      </c>
      <c r="G345" s="2">
        <f t="shared" si="8"/>
        <v>24159.302319999999</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25148.61</v>
      </c>
      <c r="D358" s="1">
        <f>'PR-RAS'!E363</f>
        <v>22540.959999999999</v>
      </c>
      <c r="E358" s="1">
        <v>0</v>
      </c>
      <c r="F358" s="1">
        <v>0</v>
      </c>
      <c r="G358" s="2">
        <f t="shared" si="8"/>
        <v>25072.299209999997</v>
      </c>
      <c r="H358" s="2">
        <f t="shared" si="9"/>
        <v>0.43000000000029104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14789.43</v>
      </c>
      <c r="D364" s="1">
        <f>'PR-RAS'!E369</f>
        <v>4286.32</v>
      </c>
      <c r="E364" s="1">
        <v>0</v>
      </c>
      <c r="F364" s="1">
        <v>0</v>
      </c>
      <c r="G364" s="2">
        <f t="shared" si="8"/>
        <v>8480.4314099999992</v>
      </c>
      <c r="H364" s="2">
        <f t="shared" si="9"/>
        <v>0.75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5140.21</v>
      </c>
      <c r="D365" s="1">
        <f>'PR-RAS'!E370</f>
        <v>0</v>
      </c>
      <c r="E365" s="1">
        <v>0</v>
      </c>
      <c r="F365" s="1">
        <v>0</v>
      </c>
      <c r="G365" s="2">
        <f t="shared" si="8"/>
        <v>1871.0364399999999</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9649.2199999999993</v>
      </c>
      <c r="D371" s="1">
        <f>'PR-RAS'!E376</f>
        <v>4286.32</v>
      </c>
      <c r="E371" s="1">
        <v>0</v>
      </c>
      <c r="F371" s="1">
        <v>0</v>
      </c>
      <c r="G371" s="2">
        <f t="shared" si="8"/>
        <v>6742.0882000000001</v>
      </c>
      <c r="H371" s="2">
        <f t="shared" si="9"/>
        <v>0.53999999999905413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10359.18</v>
      </c>
      <c r="D378" s="1">
        <f>'PR-RAS'!E383</f>
        <v>18254.64</v>
      </c>
      <c r="E378" s="1">
        <v>0</v>
      </c>
      <c r="F378" s="1">
        <v>0</v>
      </c>
      <c r="G378" s="2">
        <f t="shared" si="8"/>
        <v>17669.40942</v>
      </c>
      <c r="H378" s="2">
        <f t="shared" si="9"/>
        <v>0.54000000000087311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10359.18</v>
      </c>
      <c r="D379" s="1">
        <f>'PR-RAS'!E384</f>
        <v>18254.64</v>
      </c>
      <c r="E379" s="1">
        <v>0</v>
      </c>
      <c r="F379" s="1">
        <v>0</v>
      </c>
      <c r="G379" s="2">
        <f t="shared" si="8"/>
        <v>17716.277880000001</v>
      </c>
      <c r="H379" s="2">
        <f t="shared" si="9"/>
        <v>0.54000000000087311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25148.61</v>
      </c>
      <c r="D403" s="1">
        <f>'PR-RAS'!E408</f>
        <v>22540.959999999999</v>
      </c>
      <c r="E403" s="1">
        <v>0</v>
      </c>
      <c r="F403" s="1">
        <v>0</v>
      </c>
      <c r="G403" s="2">
        <f t="shared" si="8"/>
        <v>28232.673060000001</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258035.23</v>
      </c>
      <c r="D405" s="1">
        <f>'PR-RAS'!E410</f>
        <v>283183.84000000003</v>
      </c>
      <c r="E405" s="1">
        <v>0</v>
      </c>
      <c r="F405" s="1">
        <v>0</v>
      </c>
      <c r="G405" s="2">
        <f t="shared" si="8"/>
        <v>333058.77564000001</v>
      </c>
      <c r="H405" s="2">
        <f t="shared" si="9"/>
        <v>0.38999999998486601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1363459.94</v>
      </c>
      <c r="D407" s="1">
        <f>'PR-RAS'!E412</f>
        <v>1638282.66</v>
      </c>
      <c r="E407" s="1">
        <v>0</v>
      </c>
      <c r="F407" s="1">
        <v>0</v>
      </c>
      <c r="G407" s="2">
        <f t="shared" si="8"/>
        <v>1883850.25556</v>
      </c>
      <c r="H407" s="2">
        <f t="shared" si="9"/>
        <v>0.40000000013969839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1346051.93</v>
      </c>
      <c r="D408" s="1">
        <f>'PR-RAS'!E413</f>
        <v>1652903.73</v>
      </c>
      <c r="E408" s="1">
        <v>0</v>
      </c>
      <c r="F408" s="1">
        <v>0</v>
      </c>
      <c r="G408" s="2">
        <f t="shared" si="8"/>
        <v>1893306.7717299997</v>
      </c>
      <c r="H408" s="2">
        <f t="shared" si="9"/>
        <v>0.34000000008381903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17408.010000000009</v>
      </c>
      <c r="D409" s="1">
        <f>'PR-RAS'!E414</f>
        <v>0</v>
      </c>
      <c r="E409" s="1">
        <v>0</v>
      </c>
      <c r="F409" s="1">
        <v>0</v>
      </c>
      <c r="G409" s="2">
        <f t="shared" si="8"/>
        <v>7102.4680800000033</v>
      </c>
      <c r="H409" s="2">
        <f t="shared" si="9"/>
        <v>1.0000000009313226E-2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14621.070000000065</v>
      </c>
      <c r="E410" s="1">
        <v>0</v>
      </c>
      <c r="F410" s="1">
        <v>0</v>
      </c>
      <c r="G410" s="2">
        <f t="shared" si="8"/>
        <v>11960.035260000053</v>
      </c>
      <c r="H410" s="2">
        <f t="shared" si="9"/>
        <v>7.000000006519258E-2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1453.3999999999942</v>
      </c>
      <c r="D411" s="1">
        <f>'PR-RAS'!E416</f>
        <v>18075.149999999965</v>
      </c>
      <c r="E411" s="1">
        <v>0</v>
      </c>
      <c r="F411" s="1">
        <v>0</v>
      </c>
      <c r="G411" s="2">
        <f t="shared" si="8"/>
        <v>15417.516999999969</v>
      </c>
      <c r="H411" s="2">
        <f t="shared" si="9"/>
        <v>0.54999999995925464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2405.86</v>
      </c>
      <c r="D413" s="1">
        <f>'PR-RAS'!E418</f>
        <v>2468.1799999999998</v>
      </c>
      <c r="E413" s="1">
        <v>0</v>
      </c>
      <c r="F413" s="1">
        <v>0</v>
      </c>
      <c r="G413" s="2">
        <f t="shared" si="8"/>
        <v>3024.9946399999994</v>
      </c>
      <c r="H413" s="2">
        <f t="shared" si="9"/>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1363459.94</v>
      </c>
      <c r="D633" s="1">
        <f>'PR-RAS'!E639</f>
        <v>1638282.66</v>
      </c>
      <c r="E633" s="1">
        <v>0</v>
      </c>
      <c r="F633" s="1">
        <v>0</v>
      </c>
      <c r="G633" s="2">
        <f t="shared" si="10"/>
        <v>2932495.9643199998</v>
      </c>
      <c r="H633" s="2">
        <f t="shared" si="11"/>
        <v>0.40000000013969839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1346051.93</v>
      </c>
      <c r="D634" s="1">
        <f>'PR-RAS'!E640</f>
        <v>1652903.73</v>
      </c>
      <c r="E634" s="1">
        <v>0</v>
      </c>
      <c r="F634" s="1">
        <v>0</v>
      </c>
      <c r="G634" s="2">
        <f t="shared" si="10"/>
        <v>2944626.9938699999</v>
      </c>
      <c r="H634" s="2">
        <f t="shared" si="11"/>
        <v>0.34000000008381903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17408.010000000009</v>
      </c>
      <c r="D635" s="1">
        <f>'PR-RAS'!E641</f>
        <v>0</v>
      </c>
      <c r="E635" s="1">
        <v>0</v>
      </c>
      <c r="F635" s="1">
        <v>0</v>
      </c>
      <c r="G635" s="2">
        <f t="shared" si="10"/>
        <v>11036.678340000006</v>
      </c>
      <c r="H635" s="2">
        <f t="shared" si="11"/>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14621.070000000065</v>
      </c>
      <c r="E636" s="1">
        <v>0</v>
      </c>
      <c r="F636" s="1">
        <v>0</v>
      </c>
      <c r="G636" s="2">
        <f t="shared" si="10"/>
        <v>18568.758900000084</v>
      </c>
      <c r="H636" s="2">
        <f t="shared" si="11"/>
        <v>7.000000006519258E-2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1453.3999999999942</v>
      </c>
      <c r="D637" s="1">
        <f>'PR-RAS'!E643</f>
        <v>18075.149999999965</v>
      </c>
      <c r="E637" s="1">
        <v>0</v>
      </c>
      <c r="F637" s="1">
        <v>0</v>
      </c>
      <c r="G637" s="2">
        <f t="shared" si="10"/>
        <v>23915.953199999953</v>
      </c>
      <c r="H637" s="2">
        <f t="shared" si="11"/>
        <v>0.54999999995925464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18861.410000000003</v>
      </c>
      <c r="D639" s="1">
        <f>'PR-RAS'!E645</f>
        <v>3454.0799999998999</v>
      </c>
      <c r="E639" s="1">
        <v>0</v>
      </c>
      <c r="F639" s="1">
        <v>0</v>
      </c>
      <c r="G639" s="2">
        <f t="shared" si="10"/>
        <v>16440.985659999875</v>
      </c>
      <c r="H639" s="2">
        <f t="shared" si="11"/>
        <v>0.48999999990337528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98076.51</v>
      </c>
      <c r="D641" s="1">
        <f>'PR-RAS'!E647</f>
        <v>102665.33</v>
      </c>
      <c r="E641" s="1">
        <v>0</v>
      </c>
      <c r="F641" s="1">
        <v>0</v>
      </c>
      <c r="G641" s="2">
        <f t="shared" si="10"/>
        <v>194180.5888</v>
      </c>
      <c r="H641" s="2">
        <f t="shared" si="11"/>
        <v>0.82000000000698492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37308.82</v>
      </c>
      <c r="D642" s="1">
        <f>'PR-RAS'!E649</f>
        <v>60422.69</v>
      </c>
      <c r="E642" s="1">
        <v>0</v>
      </c>
      <c r="F642" s="1">
        <v>0</v>
      </c>
      <c r="G642" s="2">
        <f t="shared" si="10"/>
        <v>101376.84220000001</v>
      </c>
      <c r="H642" s="2">
        <f t="shared" si="11"/>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473509.36</v>
      </c>
      <c r="D643" s="1">
        <f>'PR-RAS'!E650</f>
        <v>519502.15</v>
      </c>
      <c r="E643" s="1">
        <v>0</v>
      </c>
      <c r="F643" s="1">
        <v>0</v>
      </c>
      <c r="G643" s="2">
        <f t="shared" si="10"/>
        <v>971033.7697200001</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450395.49</v>
      </c>
      <c r="D644" s="1">
        <f>'PR-RAS'!E651</f>
        <v>543631.52</v>
      </c>
      <c r="E644" s="1">
        <v>0</v>
      </c>
      <c r="F644" s="1">
        <v>0</v>
      </c>
      <c r="G644" s="2">
        <f t="shared" si="10"/>
        <v>988714.43479000009</v>
      </c>
      <c r="H644" s="2">
        <f t="shared" si="11"/>
        <v>0.96999999997206032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60422.69</v>
      </c>
      <c r="D645" s="1">
        <f>'PR-RAS'!E652</f>
        <v>36293.320000000065</v>
      </c>
      <c r="E645" s="1">
        <v>0</v>
      </c>
      <c r="F645" s="1">
        <v>0</v>
      </c>
      <c r="G645" s="2">
        <f t="shared" si="10"/>
        <v>85658.00852000009</v>
      </c>
      <c r="H645" s="2">
        <f t="shared" si="11"/>
        <v>0.63000000006286427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60</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60</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962973.33</v>
      </c>
      <c r="D668" s="1">
        <f>'PR-RAS'!E675</f>
        <v>1210442.24</v>
      </c>
      <c r="E668" s="1">
        <v>0</v>
      </c>
      <c r="F668" s="1">
        <v>0</v>
      </c>
      <c r="G668" s="2">
        <f t="shared" si="10"/>
        <v>2257033.1592700002</v>
      </c>
      <c r="H668" s="2">
        <f t="shared" si="11"/>
        <v>0.56999999994877726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3000</v>
      </c>
      <c r="D669" s="1">
        <f>'PR-RAS'!E676</f>
        <v>0</v>
      </c>
      <c r="E669" s="1">
        <v>0</v>
      </c>
      <c r="F669" s="1">
        <v>0</v>
      </c>
      <c r="G669" s="2">
        <f t="shared" si="10"/>
        <v>2004.0000000000002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17518.7</v>
      </c>
      <c r="D670" s="1">
        <f>'PR-RAS'!E677</f>
        <v>17659.02</v>
      </c>
      <c r="E670" s="1">
        <v>0</v>
      </c>
      <c r="F670" s="1">
        <v>0</v>
      </c>
      <c r="G670" s="2">
        <f t="shared" si="10"/>
        <v>35347.779060000008</v>
      </c>
      <c r="H670" s="2">
        <f t="shared" si="11"/>
        <v>0.31999999999970896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4800.3900000000003</v>
      </c>
      <c r="D687" s="1">
        <f>'PR-RAS'!E694</f>
        <v>20104</v>
      </c>
      <c r="E687" s="1">
        <v>0</v>
      </c>
      <c r="F687" s="1">
        <v>0</v>
      </c>
      <c r="G687" s="2">
        <f t="shared" si="10"/>
        <v>30875.755540000002</v>
      </c>
      <c r="H687" s="2">
        <f t="shared" si="11"/>
        <v>0.39000000000032742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43280.89</v>
      </c>
      <c r="D703" s="1">
        <f>'PR-RAS'!E710</f>
        <v>37349.9</v>
      </c>
      <c r="E703" s="1">
        <v>0</v>
      </c>
      <c r="F703" s="1">
        <v>0</v>
      </c>
      <c r="G703" s="2">
        <f t="shared" si="10"/>
        <v>82822.444380000001</v>
      </c>
      <c r="H703" s="2">
        <f t="shared" si="11"/>
        <v>0.20999999999912689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2342.3000000000002</v>
      </c>
      <c r="E709" s="1">
        <v>0</v>
      </c>
      <c r="F709" s="1">
        <v>0</v>
      </c>
      <c r="G709" s="2">
        <f t="shared" si="10"/>
        <v>3316.6968000000002</v>
      </c>
      <c r="H709" s="2">
        <f t="shared" si="11"/>
        <v>0.3000000000001819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2349.87</v>
      </c>
      <c r="D710" s="1">
        <f>'PR-RAS'!E717</f>
        <v>441.44</v>
      </c>
      <c r="E710" s="1">
        <v>0</v>
      </c>
      <c r="F710" s="1">
        <v>0</v>
      </c>
      <c r="G710" s="2">
        <f t="shared" si="10"/>
        <v>2292.0197499999999</v>
      </c>
      <c r="H710" s="2">
        <f t="shared" si="11"/>
        <v>0.57000000000010687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24662.87</v>
      </c>
      <c r="D711" s="1">
        <f>'PR-RAS'!E718</f>
        <v>24807.85</v>
      </c>
      <c r="E711" s="1">
        <v>0</v>
      </c>
      <c r="F711" s="1">
        <v>0</v>
      </c>
      <c r="G711" s="2">
        <f t="shared" si="10"/>
        <v>52737.784699999989</v>
      </c>
      <c r="H711" s="2">
        <f t="shared" si="11"/>
        <v>0.28000000000247383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1523.02</v>
      </c>
      <c r="D713" s="1">
        <f>'PR-RAS'!E720</f>
        <v>2647.8</v>
      </c>
      <c r="E713" s="1">
        <v>0</v>
      </c>
      <c r="F713" s="1">
        <v>0</v>
      </c>
      <c r="G713" s="2">
        <f t="shared" si="10"/>
        <v>4854.8574400000007</v>
      </c>
      <c r="H713" s="2">
        <f t="shared" si="11"/>
        <v>0.21999999999979991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6350</v>
      </c>
      <c r="D714" s="1">
        <f>'PR-RAS'!E721</f>
        <v>0</v>
      </c>
      <c r="E714" s="1">
        <v>0</v>
      </c>
      <c r="F714" s="1">
        <v>0</v>
      </c>
      <c r="G714" s="2">
        <f t="shared" si="10"/>
        <v>4527.55</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1822.24</v>
      </c>
      <c r="D715" s="1">
        <f>'PR-RAS'!E722</f>
        <v>0</v>
      </c>
      <c r="E715" s="1">
        <v>0</v>
      </c>
      <c r="F715" s="1">
        <v>0</v>
      </c>
      <c r="G715" s="2">
        <f t="shared" si="10"/>
        <v>1301.07936</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3372.78</v>
      </c>
      <c r="D716" s="1">
        <f>'PR-RAS'!E723</f>
        <v>0</v>
      </c>
      <c r="E716" s="1">
        <v>0</v>
      </c>
      <c r="F716" s="1">
        <v>0</v>
      </c>
      <c r="G716" s="2">
        <f t="shared" si="10"/>
        <v>2411.5376999999999</v>
      </c>
      <c r="H716" s="2">
        <f t="shared" si="11"/>
        <v>0.21999999999979991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3941.92</v>
      </c>
      <c r="D718" s="1">
        <f>'PR-RAS'!E725</f>
        <v>3994.76</v>
      </c>
      <c r="E718" s="1">
        <v>0</v>
      </c>
      <c r="F718" s="1">
        <v>0</v>
      </c>
      <c r="G718" s="2">
        <f t="shared" si="10"/>
        <v>8554.8424799999993</v>
      </c>
      <c r="H718" s="2">
        <f t="shared" si="11"/>
        <v>0.31999999999970896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2196.4</v>
      </c>
      <c r="D810" s="1">
        <f>'PR-RAS'!E817</f>
        <v>1378.04</v>
      </c>
      <c r="E810" s="1">
        <v>0</v>
      </c>
      <c r="F810" s="1">
        <v>0</v>
      </c>
      <c r="G810" s="2">
        <f t="shared" ref="G810:G983" si="18">(B810/1000)*(C810*1+D810*2)</f>
        <v>4006.5563199999997</v>
      </c>
      <c r="H810" s="2">
        <f t="shared" ref="H810:H1067" si="19">ABS(C810-ROUND(C810,0))+ABS(D810-ROUND(D810,0))</f>
        <v>0.44000000000005457</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35355.5</v>
      </c>
      <c r="D821" s="1">
        <f>'PR-RAS'!E828</f>
        <v>28562.84</v>
      </c>
      <c r="E821" s="1">
        <v>0</v>
      </c>
      <c r="F821" s="1">
        <v>0</v>
      </c>
      <c r="G821" s="2">
        <f t="shared" si="18"/>
        <v>75834.567599999995</v>
      </c>
      <c r="H821" s="2">
        <f t="shared" si="19"/>
        <v>0.65999999999985448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472154.33000000007</v>
      </c>
      <c r="D984" s="6">
        <f>BILANCA!E6</f>
        <v>449787.75</v>
      </c>
      <c r="E984" s="6">
        <v>0</v>
      </c>
      <c r="F984" s="6">
        <v>0</v>
      </c>
      <c r="G984" s="7">
        <f t="shared" ref="G984:G1241" si="22">B984/1000*C984+B984/500*D984</f>
        <v>1371.7298300000002</v>
      </c>
      <c r="H984" s="7">
        <f t="shared" si="19"/>
        <v>0.58000000007450581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302338.72000000009</v>
      </c>
      <c r="D985" s="1">
        <f>BILANCA!E7</f>
        <v>295865.32999999996</v>
      </c>
      <c r="E985" s="1">
        <v>0</v>
      </c>
      <c r="F985" s="1">
        <v>0</v>
      </c>
      <c r="G985" s="2">
        <f t="shared" si="22"/>
        <v>1788.13876</v>
      </c>
      <c r="H985" s="2">
        <f t="shared" si="19"/>
        <v>0.60999999986961484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265.45</v>
      </c>
      <c r="D986" s="1">
        <f>BILANCA!E8</f>
        <v>265.45</v>
      </c>
      <c r="E986" s="1">
        <v>0</v>
      </c>
      <c r="F986" s="1">
        <v>0</v>
      </c>
      <c r="G986" s="2">
        <f t="shared" si="22"/>
        <v>2.3890500000000001</v>
      </c>
      <c r="H986" s="2">
        <f t="shared" si="19"/>
        <v>0.89999999999997726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265.45</v>
      </c>
      <c r="D988" s="1">
        <f>BILANCA!E10</f>
        <v>265.45</v>
      </c>
      <c r="E988" s="1">
        <v>0</v>
      </c>
      <c r="F988" s="1">
        <v>0</v>
      </c>
      <c r="G988" s="2">
        <f t="shared" si="22"/>
        <v>3.9817499999999999</v>
      </c>
      <c r="H988" s="2">
        <f t="shared" si="19"/>
        <v>0.89999999999997726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144602.67000000004</v>
      </c>
      <c r="D990" s="1">
        <f>BILANCA!E12</f>
        <v>138129.27999999997</v>
      </c>
      <c r="E990" s="1">
        <v>0</v>
      </c>
      <c r="F990" s="1">
        <v>0</v>
      </c>
      <c r="G990" s="2">
        <f t="shared" si="22"/>
        <v>2946.0286099999998</v>
      </c>
      <c r="H990" s="2">
        <f t="shared" si="19"/>
        <v>0.6099999999278225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127486.89000000001</v>
      </c>
      <c r="D991" s="1">
        <f>BILANCA!E13</f>
        <v>114712.98999999999</v>
      </c>
      <c r="E991" s="1">
        <v>0</v>
      </c>
      <c r="F991" s="1">
        <v>0</v>
      </c>
      <c r="G991" s="2">
        <f t="shared" si="22"/>
        <v>2855.30296</v>
      </c>
      <c r="H991" s="2">
        <f t="shared" si="19"/>
        <v>0.11999999999534339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1021913.13</v>
      </c>
      <c r="D993" s="1">
        <f>BILANCA!E15</f>
        <v>1021913.13</v>
      </c>
      <c r="E993" s="1">
        <v>0</v>
      </c>
      <c r="F993" s="1">
        <v>0</v>
      </c>
      <c r="G993" s="2">
        <f t="shared" si="22"/>
        <v>30657.393900000003</v>
      </c>
      <c r="H993" s="2">
        <f t="shared" si="19"/>
        <v>0.26000000000931323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894426.24</v>
      </c>
      <c r="D996" s="1">
        <f>BILANCA!E18</f>
        <v>907200.14</v>
      </c>
      <c r="E996" s="1">
        <v>0</v>
      </c>
      <c r="F996" s="1">
        <v>0</v>
      </c>
      <c r="G996" s="2">
        <f t="shared" si="22"/>
        <v>35214.744760000001</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14395.630000000005</v>
      </c>
      <c r="D997" s="1">
        <f>BILANCA!E19</f>
        <v>20238.979999999981</v>
      </c>
      <c r="E997" s="1">
        <v>0</v>
      </c>
      <c r="F997" s="1">
        <v>0</v>
      </c>
      <c r="G997" s="2">
        <f t="shared" si="22"/>
        <v>768.23025999999959</v>
      </c>
      <c r="H997" s="2">
        <f t="shared" si="19"/>
        <v>0.39000000001396984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227672.15</v>
      </c>
      <c r="D998" s="1">
        <f>BILANCA!E20</f>
        <v>273332.03999999998</v>
      </c>
      <c r="E998" s="1">
        <v>0</v>
      </c>
      <c r="F998" s="1">
        <v>0</v>
      </c>
      <c r="G998" s="2">
        <f t="shared" si="22"/>
        <v>11615.043449999999</v>
      </c>
      <c r="H998" s="2">
        <f t="shared" si="19"/>
        <v>0.18999999997322448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10526.18</v>
      </c>
      <c r="D999" s="1">
        <f>BILANCA!E21</f>
        <v>11871.74</v>
      </c>
      <c r="E999" s="1">
        <v>0</v>
      </c>
      <c r="F999" s="1">
        <v>0</v>
      </c>
      <c r="G999" s="2">
        <f t="shared" si="22"/>
        <v>548.31456000000003</v>
      </c>
      <c r="H999" s="2">
        <f t="shared" si="19"/>
        <v>0.44000000000050932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8311.9</v>
      </c>
      <c r="D1001" s="1">
        <f>BILANCA!E23</f>
        <v>8311.9</v>
      </c>
      <c r="E1001" s="1">
        <v>0</v>
      </c>
      <c r="F1001" s="1">
        <v>0</v>
      </c>
      <c r="G1001" s="2">
        <f t="shared" si="22"/>
        <v>448.84259999999995</v>
      </c>
      <c r="H1001" s="2">
        <f t="shared" si="19"/>
        <v>0.2000000000007276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2760.63</v>
      </c>
      <c r="D1002" s="1">
        <f>BILANCA!E24</f>
        <v>2760.63</v>
      </c>
      <c r="E1002" s="1">
        <v>0</v>
      </c>
      <c r="F1002" s="1">
        <v>0</v>
      </c>
      <c r="G1002" s="2">
        <f t="shared" si="22"/>
        <v>157.35590999999999</v>
      </c>
      <c r="H1002" s="2">
        <f t="shared" si="19"/>
        <v>0.73999999999978172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5138.1899999999996</v>
      </c>
      <c r="D1003" s="1">
        <f>BILANCA!E25</f>
        <v>5138.1899999999996</v>
      </c>
      <c r="E1003" s="1">
        <v>0</v>
      </c>
      <c r="F1003" s="1">
        <v>0</v>
      </c>
      <c r="G1003" s="2">
        <f t="shared" si="22"/>
        <v>308.29139999999995</v>
      </c>
      <c r="H1003" s="2">
        <f t="shared" si="19"/>
        <v>0.37999999999919964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39166.120000000003</v>
      </c>
      <c r="D1004" s="1">
        <f>BILANCA!E26</f>
        <v>46488.69</v>
      </c>
      <c r="E1004" s="1">
        <v>0</v>
      </c>
      <c r="F1004" s="1">
        <v>0</v>
      </c>
      <c r="G1004" s="2">
        <f t="shared" si="22"/>
        <v>2775.0135</v>
      </c>
      <c r="H1004" s="2">
        <f t="shared" si="19"/>
        <v>0.43000000000029104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279179.53999999998</v>
      </c>
      <c r="D1006" s="1">
        <f>BILANCA!E28</f>
        <v>327664.21000000002</v>
      </c>
      <c r="E1006" s="1">
        <v>0</v>
      </c>
      <c r="F1006" s="1">
        <v>0</v>
      </c>
      <c r="G1006" s="2">
        <f t="shared" si="22"/>
        <v>21493.683080000003</v>
      </c>
      <c r="H1006" s="2">
        <f t="shared" si="19"/>
        <v>0.67000000004190952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2720.1500000000087</v>
      </c>
      <c r="D1013" s="1">
        <f>BILANCA!E35</f>
        <v>3177.3100000000122</v>
      </c>
      <c r="E1013" s="1">
        <v>0</v>
      </c>
      <c r="F1013" s="1">
        <v>0</v>
      </c>
      <c r="G1013" s="2">
        <f t="shared" si="22"/>
        <v>272.24310000000099</v>
      </c>
      <c r="H1013" s="2">
        <f t="shared" si="19"/>
        <v>0.46000000002095476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102036.57</v>
      </c>
      <c r="D1014" s="1">
        <f>BILANCA!E36</f>
        <v>120291.21</v>
      </c>
      <c r="E1014" s="1">
        <v>0</v>
      </c>
      <c r="F1014" s="1">
        <v>0</v>
      </c>
      <c r="G1014" s="2">
        <f t="shared" si="22"/>
        <v>10621.188690000001</v>
      </c>
      <c r="H1014" s="2">
        <f t="shared" si="19"/>
        <v>0.63999999999941792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99316.42</v>
      </c>
      <c r="D1018" s="1">
        <f>BILANCA!E40</f>
        <v>117113.9</v>
      </c>
      <c r="E1018" s="1">
        <v>0</v>
      </c>
      <c r="F1018" s="1">
        <v>0</v>
      </c>
      <c r="G1018" s="2">
        <f t="shared" si="22"/>
        <v>11674.047699999999</v>
      </c>
      <c r="H1018" s="2">
        <f t="shared" si="19"/>
        <v>0.52000000000407454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30402.15</v>
      </c>
      <c r="D1032" s="1">
        <f>BILANCA!E54</f>
        <v>31035.95</v>
      </c>
      <c r="E1032" s="1">
        <v>0</v>
      </c>
      <c r="F1032" s="1">
        <v>0</v>
      </c>
      <c r="G1032" s="2">
        <f t="shared" si="22"/>
        <v>4531.2284500000005</v>
      </c>
      <c r="H1032" s="2">
        <f t="shared" si="19"/>
        <v>0.2000000000007276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30402.15</v>
      </c>
      <c r="D1033" s="1">
        <f>BILANCA!E55</f>
        <v>31035.95</v>
      </c>
      <c r="E1033" s="1">
        <v>0</v>
      </c>
      <c r="F1033" s="1">
        <v>0</v>
      </c>
      <c r="G1033" s="2">
        <f t="shared" si="22"/>
        <v>4623.7025000000003</v>
      </c>
      <c r="H1033" s="2">
        <f t="shared" si="19"/>
        <v>0.2000000000007276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157470.6</v>
      </c>
      <c r="D1034" s="1">
        <f>BILANCA!E56</f>
        <v>157470.6</v>
      </c>
      <c r="E1034" s="1">
        <v>0</v>
      </c>
      <c r="F1034" s="1">
        <v>0</v>
      </c>
      <c r="G1034" s="2">
        <f t="shared" si="22"/>
        <v>24093.001799999998</v>
      </c>
      <c r="H1034" s="2">
        <f t="shared" si="19"/>
        <v>0.79999999998835847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157470.6</v>
      </c>
      <c r="D1035" s="1">
        <f>BILANCA!E57</f>
        <v>157470.6</v>
      </c>
      <c r="E1035" s="1">
        <v>0</v>
      </c>
      <c r="F1035" s="1">
        <v>0</v>
      </c>
      <c r="G1035" s="2">
        <f t="shared" si="22"/>
        <v>24565.4136</v>
      </c>
      <c r="H1035" s="2">
        <f t="shared" si="19"/>
        <v>0.79999999998835847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169815.61</v>
      </c>
      <c r="D1046" s="1">
        <f>BILANCA!E68</f>
        <v>153922.42000000001</v>
      </c>
      <c r="E1046" s="1">
        <v>0</v>
      </c>
      <c r="F1046" s="1">
        <v>0</v>
      </c>
      <c r="G1046" s="2">
        <f t="shared" si="22"/>
        <v>30092.608350000002</v>
      </c>
      <c r="H1046" s="2">
        <f t="shared" si="19"/>
        <v>0.81000000002677552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60422.69</v>
      </c>
      <c r="D1047" s="1">
        <f>BILANCA!E69</f>
        <v>36293.32</v>
      </c>
      <c r="E1047" s="1">
        <v>0</v>
      </c>
      <c r="F1047" s="1">
        <v>0</v>
      </c>
      <c r="G1047" s="2">
        <f t="shared" si="22"/>
        <v>8512.5971200000004</v>
      </c>
      <c r="H1047" s="2">
        <f t="shared" si="19"/>
        <v>0.62999999999738066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60313.46</v>
      </c>
      <c r="D1048" s="1">
        <f>BILANCA!E70</f>
        <v>36087.800000000003</v>
      </c>
      <c r="E1048" s="1">
        <v>0</v>
      </c>
      <c r="F1048" s="1">
        <v>0</v>
      </c>
      <c r="G1048" s="2">
        <f t="shared" si="22"/>
        <v>8611.7889000000014</v>
      </c>
      <c r="H1048" s="2">
        <f t="shared" si="19"/>
        <v>0.6599999999962165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60313.46</v>
      </c>
      <c r="D1050" s="1">
        <f>BILANCA!E72</f>
        <v>36087.800000000003</v>
      </c>
      <c r="E1050" s="1">
        <v>0</v>
      </c>
      <c r="F1050" s="1">
        <v>0</v>
      </c>
      <c r="G1050" s="2">
        <f t="shared" si="22"/>
        <v>8876.7670200000011</v>
      </c>
      <c r="H1050" s="2">
        <f t="shared" si="19"/>
        <v>0.6599999999962165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109.23</v>
      </c>
      <c r="D1054" s="1">
        <f>BILANCA!E76</f>
        <v>205.52</v>
      </c>
      <c r="E1054" s="1">
        <v>0</v>
      </c>
      <c r="F1054" s="1">
        <v>0</v>
      </c>
      <c r="G1054" s="2">
        <f t="shared" si="22"/>
        <v>36.939169999999997</v>
      </c>
      <c r="H1054" s="2">
        <f t="shared" si="19"/>
        <v>0.70999999999999375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10417.31</v>
      </c>
      <c r="D1056" s="1">
        <f>BILANCA!E78</f>
        <v>12495.59</v>
      </c>
      <c r="E1056" s="1">
        <v>0</v>
      </c>
      <c r="F1056" s="1">
        <v>0</v>
      </c>
      <c r="G1056" s="2">
        <f t="shared" si="22"/>
        <v>2584.8197700000001</v>
      </c>
      <c r="H1056" s="2">
        <f t="shared" si="19"/>
        <v>0.71999999999934516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45.22</v>
      </c>
      <c r="D1062" s="1">
        <f>BILANCA!E84</f>
        <v>0</v>
      </c>
      <c r="E1062" s="1">
        <v>0</v>
      </c>
      <c r="F1062" s="1">
        <v>0</v>
      </c>
      <c r="G1062" s="2">
        <f t="shared" si="22"/>
        <v>3.5723799999999999</v>
      </c>
      <c r="H1062" s="2">
        <f t="shared" si="19"/>
        <v>0.21999999999999886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10372.09</v>
      </c>
      <c r="D1064" s="1">
        <f>BILANCA!E86</f>
        <v>12495.59</v>
      </c>
      <c r="E1064" s="1">
        <v>0</v>
      </c>
      <c r="F1064" s="1">
        <v>0</v>
      </c>
      <c r="G1064" s="2">
        <f t="shared" si="22"/>
        <v>2864.4248699999998</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899.09999999999991</v>
      </c>
      <c r="D1124" s="1">
        <f>BILANCA!E146</f>
        <v>2468.1799999999998</v>
      </c>
      <c r="E1124" s="1">
        <v>0</v>
      </c>
      <c r="F1124" s="1">
        <v>0</v>
      </c>
      <c r="G1124" s="2">
        <f t="shared" si="22"/>
        <v>822.79985999999985</v>
      </c>
      <c r="H1124" s="2">
        <f t="shared" si="23"/>
        <v>0.27999999999974534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1702.59</v>
      </c>
      <c r="D1137" s="1">
        <f>BILANCA!E159</f>
        <v>3236.1</v>
      </c>
      <c r="E1137" s="1">
        <v>0</v>
      </c>
      <c r="F1137" s="1">
        <v>0</v>
      </c>
      <c r="G1137" s="2">
        <f t="shared" si="22"/>
        <v>1258.9176600000001</v>
      </c>
      <c r="H1137" s="2">
        <f t="shared" si="23"/>
        <v>0.50999999999999091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317.49</v>
      </c>
      <c r="D1138" s="1">
        <f>BILANCA!E160</f>
        <v>353.06</v>
      </c>
      <c r="E1138" s="1">
        <v>0</v>
      </c>
      <c r="F1138" s="1">
        <v>0</v>
      </c>
      <c r="G1138" s="2">
        <f t="shared" si="22"/>
        <v>158.65955</v>
      </c>
      <c r="H1138" s="2">
        <f t="shared" si="23"/>
        <v>0.55000000000001137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1120.98</v>
      </c>
      <c r="D1141" s="1">
        <f>BILANCA!E163</f>
        <v>1120.98</v>
      </c>
      <c r="E1141" s="1">
        <v>0</v>
      </c>
      <c r="F1141" s="1">
        <v>0</v>
      </c>
      <c r="G1141" s="2">
        <f t="shared" si="22"/>
        <v>531.3445200000001</v>
      </c>
      <c r="H1141" s="2">
        <f t="shared" si="23"/>
        <v>3.999999999996362E-2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98076.51</v>
      </c>
      <c r="D1148" s="1">
        <f>BILANCA!E170</f>
        <v>102665.33</v>
      </c>
      <c r="E1148" s="1">
        <v>0</v>
      </c>
      <c r="F1148" s="1">
        <v>0</v>
      </c>
      <c r="G1148" s="2">
        <f t="shared" si="22"/>
        <v>50062.183050000007</v>
      </c>
      <c r="H1148" s="2">
        <f t="shared" si="23"/>
        <v>0.82000000000698492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98076.51</v>
      </c>
      <c r="D1151" s="1">
        <f>BILANCA!E173</f>
        <v>102665.33</v>
      </c>
      <c r="E1151" s="1">
        <v>0</v>
      </c>
      <c r="F1151" s="1">
        <v>0</v>
      </c>
      <c r="G1151" s="2">
        <f t="shared" si="22"/>
        <v>50972.404560000003</v>
      </c>
      <c r="H1151" s="2">
        <f t="shared" si="23"/>
        <v>0.82000000000698492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472154.32999999996</v>
      </c>
      <c r="D1152" s="1">
        <f>BILANCA!E175</f>
        <v>449787.74999999994</v>
      </c>
      <c r="E1152" s="1">
        <v>0</v>
      </c>
      <c r="F1152" s="1">
        <v>0</v>
      </c>
      <c r="G1152" s="2">
        <f t="shared" si="22"/>
        <v>231822.34126999998</v>
      </c>
      <c r="H1152" s="2">
        <f t="shared" si="23"/>
        <v>0.58000000001629815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149909.84000000003</v>
      </c>
      <c r="D1153" s="1">
        <f>BILANCA!E176</f>
        <v>149361.65999999997</v>
      </c>
      <c r="E1153" s="1">
        <v>0</v>
      </c>
      <c r="F1153" s="1">
        <v>0</v>
      </c>
      <c r="G1153" s="2">
        <f t="shared" si="22"/>
        <v>76267.637199999997</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137585.95000000001</v>
      </c>
      <c r="D1154" s="1">
        <f>BILANCA!E177</f>
        <v>149361.65999999997</v>
      </c>
      <c r="E1154" s="1">
        <v>0</v>
      </c>
      <c r="F1154" s="1">
        <v>0</v>
      </c>
      <c r="G1154" s="2">
        <f t="shared" si="22"/>
        <v>74608.885169999994</v>
      </c>
      <c r="H1154" s="2">
        <f t="shared" si="23"/>
        <v>0.39000000001396984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97302.55</v>
      </c>
      <c r="D1155" s="1">
        <f>BILANCA!E178</f>
        <v>120104.19</v>
      </c>
      <c r="E1155" s="1">
        <v>0</v>
      </c>
      <c r="F1155" s="1">
        <v>0</v>
      </c>
      <c r="G1155" s="2">
        <f t="shared" si="22"/>
        <v>58051.879959999998</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20300.22</v>
      </c>
      <c r="D1156" s="1">
        <f>BILANCA!E179</f>
        <v>19218.93</v>
      </c>
      <c r="E1156" s="1">
        <v>0</v>
      </c>
      <c r="F1156" s="1">
        <v>0</v>
      </c>
      <c r="G1156" s="2">
        <f t="shared" si="22"/>
        <v>10161.687839999999</v>
      </c>
      <c r="H1156" s="2">
        <f t="shared" si="23"/>
        <v>0.29000000000087311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645.92999999999995</v>
      </c>
      <c r="E1157" s="1">
        <v>0</v>
      </c>
      <c r="F1157" s="1">
        <v>0</v>
      </c>
      <c r="G1157" s="2">
        <f t="shared" si="22"/>
        <v>224.78363999999996</v>
      </c>
      <c r="H1157" s="2">
        <f t="shared" si="23"/>
        <v>7.0000000000050022E-2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645.92999999999995</v>
      </c>
      <c r="E1160" s="1">
        <v>0</v>
      </c>
      <c r="F1160" s="1">
        <v>0</v>
      </c>
      <c r="G1160" s="2">
        <f t="shared" si="22"/>
        <v>228.65921999999998</v>
      </c>
      <c r="H1160" s="2">
        <f t="shared" si="23"/>
        <v>7.0000000000050022E-2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4268.7299999999996</v>
      </c>
      <c r="D1163" s="1">
        <f>BILANCA!E186</f>
        <v>343.2</v>
      </c>
      <c r="E1163" s="1">
        <v>0</v>
      </c>
      <c r="F1163" s="1">
        <v>0</v>
      </c>
      <c r="G1163" s="2">
        <f t="shared" si="22"/>
        <v>891.9233999999999</v>
      </c>
      <c r="H1163" s="2">
        <f t="shared" si="23"/>
        <v>0.47000000000042519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15714.45</v>
      </c>
      <c r="D1165" s="1">
        <f>BILANCA!E188</f>
        <v>9049.41</v>
      </c>
      <c r="E1165" s="1">
        <v>0</v>
      </c>
      <c r="F1165" s="1">
        <v>0</v>
      </c>
      <c r="G1165" s="2">
        <f t="shared" si="22"/>
        <v>6154.0151399999995</v>
      </c>
      <c r="H1165" s="2">
        <f t="shared" si="23"/>
        <v>0.86000000000058208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12323.89</v>
      </c>
      <c r="D1166" s="1">
        <f>BILANCA!E189</f>
        <v>0</v>
      </c>
      <c r="E1166" s="1">
        <v>0</v>
      </c>
      <c r="F1166" s="1">
        <v>0</v>
      </c>
      <c r="G1166" s="2">
        <f t="shared" si="22"/>
        <v>2255.27187</v>
      </c>
      <c r="H1166" s="2">
        <f t="shared" si="23"/>
        <v>0.11000000000058208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322244.48999999993</v>
      </c>
      <c r="D1214" s="1">
        <f>BILANCA!E237</f>
        <v>300426.08999999997</v>
      </c>
      <c r="E1214" s="1">
        <v>0</v>
      </c>
      <c r="F1214" s="1">
        <v>0</v>
      </c>
      <c r="G1214" s="2">
        <f t="shared" si="22"/>
        <v>213235.33077</v>
      </c>
      <c r="H1214" s="2">
        <f t="shared" si="23"/>
        <v>0.57999999989988282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300977.21999999997</v>
      </c>
      <c r="D1215" s="1">
        <f>BILANCA!E238</f>
        <v>294503.82999999996</v>
      </c>
      <c r="E1215" s="1">
        <v>0</v>
      </c>
      <c r="F1215" s="1">
        <v>0</v>
      </c>
      <c r="G1215" s="2">
        <f t="shared" si="22"/>
        <v>206476.49215999997</v>
      </c>
      <c r="H1215" s="2">
        <f t="shared" si="23"/>
        <v>0.39000000001396984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300977.21999999997</v>
      </c>
      <c r="D1216" s="1">
        <f>BILANCA!E239</f>
        <v>294503.82999999996</v>
      </c>
      <c r="E1216" s="1">
        <v>0</v>
      </c>
      <c r="F1216" s="1">
        <v>0</v>
      </c>
      <c r="G1216" s="2">
        <f t="shared" si="22"/>
        <v>207366.47703999997</v>
      </c>
      <c r="H1216" s="2">
        <f t="shared" si="23"/>
        <v>0.39000000001396984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279752.92</v>
      </c>
      <c r="D1217" s="1">
        <f>BILANCA!E240</f>
        <v>275381.96999999997</v>
      </c>
      <c r="E1217" s="1">
        <v>0</v>
      </c>
      <c r="F1217" s="1">
        <v>0</v>
      </c>
      <c r="G1217" s="2">
        <f t="shared" si="22"/>
        <v>194340.94523999997</v>
      </c>
      <c r="H1217" s="2">
        <f t="shared" si="23"/>
        <v>0.11000000004423782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21224.3</v>
      </c>
      <c r="D1218" s="1">
        <f>BILANCA!E241</f>
        <v>19121.86</v>
      </c>
      <c r="E1218" s="1">
        <v>0</v>
      </c>
      <c r="F1218" s="1">
        <v>0</v>
      </c>
      <c r="G1218" s="2">
        <f t="shared" si="22"/>
        <v>13974.984699999999</v>
      </c>
      <c r="H1218" s="2">
        <f t="shared" si="23"/>
        <v>0.43999999999869033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18861.409999999974</v>
      </c>
      <c r="D1222" s="1">
        <f>BILANCA!E245</f>
        <v>3454.0800000000163</v>
      </c>
      <c r="E1222" s="1">
        <v>0</v>
      </c>
      <c r="F1222" s="1">
        <v>0</v>
      </c>
      <c r="G1222" s="2">
        <f t="shared" si="22"/>
        <v>6158.9272300000011</v>
      </c>
      <c r="H1222" s="2">
        <f t="shared" si="23"/>
        <v>0.48999999999068677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302045.25</v>
      </c>
      <c r="D1223" s="1">
        <f>BILANCA!E246</f>
        <v>309178.88</v>
      </c>
      <c r="E1223" s="1">
        <v>0</v>
      </c>
      <c r="F1223" s="1">
        <v>0</v>
      </c>
      <c r="G1223" s="2">
        <f t="shared" si="22"/>
        <v>220896.72239999997</v>
      </c>
      <c r="H1223" s="2">
        <f t="shared" si="23"/>
        <v>0.36999999999534339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302045.25</v>
      </c>
      <c r="D1224" s="1">
        <f>BILANCA!E247</f>
        <v>309178.88</v>
      </c>
      <c r="E1224" s="1">
        <v>0</v>
      </c>
      <c r="F1224" s="1">
        <v>0</v>
      </c>
      <c r="G1224" s="2">
        <f t="shared" si="22"/>
        <v>221817.12540999998</v>
      </c>
      <c r="H1224" s="2">
        <f t="shared" si="23"/>
        <v>0.36999999999534339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283183.84000000003</v>
      </c>
      <c r="D1227" s="1">
        <f>BILANCA!E250</f>
        <v>305724.79999999999</v>
      </c>
      <c r="E1227" s="1">
        <v>0</v>
      </c>
      <c r="F1227" s="1">
        <v>0</v>
      </c>
      <c r="G1227" s="2">
        <f t="shared" si="22"/>
        <v>218290.55935999998</v>
      </c>
      <c r="H1227" s="2">
        <f t="shared" si="23"/>
        <v>0.35999999998603016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283183.84000000003</v>
      </c>
      <c r="D1229" s="1">
        <f>BILANCA!E252</f>
        <v>305724.79999999999</v>
      </c>
      <c r="E1229" s="1">
        <v>0</v>
      </c>
      <c r="F1229" s="1">
        <v>0</v>
      </c>
      <c r="G1229" s="2">
        <f t="shared" si="22"/>
        <v>220079.82623999999</v>
      </c>
      <c r="H1229" s="2">
        <f t="shared" si="23"/>
        <v>0.35999999998603016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2405.86</v>
      </c>
      <c r="D1232" s="1">
        <f>BILANCA!E255</f>
        <v>2468.1799999999998</v>
      </c>
      <c r="E1232" s="1">
        <v>0</v>
      </c>
      <c r="F1232" s="1">
        <v>0</v>
      </c>
      <c r="G1232" s="2">
        <f t="shared" si="22"/>
        <v>1828.2127800000001</v>
      </c>
      <c r="H1232" s="2">
        <f t="shared" si="23"/>
        <v>0.31999999999970896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663.67</v>
      </c>
      <c r="D1236" s="1">
        <f>BILANCA!E259</f>
        <v>663.67</v>
      </c>
      <c r="E1236" s="1">
        <v>0</v>
      </c>
      <c r="F1236" s="1">
        <v>0</v>
      </c>
      <c r="G1236" s="2">
        <f t="shared" si="22"/>
        <v>503.72552999999994</v>
      </c>
      <c r="H1236" s="2">
        <f t="shared" si="23"/>
        <v>0.66000000000008185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663.67</v>
      </c>
      <c r="D1237" s="1">
        <f>BILANCA!E260</f>
        <v>663.67</v>
      </c>
      <c r="E1237" s="1">
        <v>0</v>
      </c>
      <c r="F1237" s="1">
        <v>0</v>
      </c>
      <c r="G1237" s="2">
        <f t="shared" si="22"/>
        <v>505.71654000000001</v>
      </c>
      <c r="H1237" s="2">
        <f t="shared" si="23"/>
        <v>0.66000000000008185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2020.08</v>
      </c>
      <c r="D1240" s="1">
        <f>BILANCA!E264</f>
        <v>3589.16</v>
      </c>
      <c r="E1240" s="1">
        <v>0</v>
      </c>
      <c r="F1240" s="1">
        <v>0</v>
      </c>
      <c r="G1240" s="2">
        <f t="shared" si="22"/>
        <v>2363.9888000000001</v>
      </c>
      <c r="H1240" s="2">
        <f t="shared" si="23"/>
        <v>0.23999999999978172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10372.09</v>
      </c>
      <c r="D1244" s="1">
        <f>BILANCA!E268</f>
        <v>7876.84</v>
      </c>
      <c r="E1244" s="1">
        <v>0</v>
      </c>
      <c r="F1244" s="1">
        <v>0</v>
      </c>
      <c r="G1244" s="2">
        <f t="shared" si="24"/>
        <v>6818.8259700000008</v>
      </c>
      <c r="H1244" s="2">
        <f t="shared" si="23"/>
        <v>0.25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4618.75</v>
      </c>
      <c r="E1245" s="1">
        <v>0</v>
      </c>
      <c r="F1245" s="1">
        <v>0</v>
      </c>
      <c r="G1245" s="2">
        <f t="shared" si="24"/>
        <v>2420.2249999999999</v>
      </c>
      <c r="H1245" s="2">
        <f t="shared" si="23"/>
        <v>0.25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1678.11</v>
      </c>
      <c r="E1263" s="1">
        <v>0</v>
      </c>
      <c r="F1263" s="1">
        <v>0</v>
      </c>
      <c r="G1263" s="2">
        <f t="shared" si="24"/>
        <v>939.74160000000006</v>
      </c>
      <c r="H1263" s="2">
        <f t="shared" si="23"/>
        <v>0.10999999999989996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137585.95000000001</v>
      </c>
      <c r="D1264" s="1">
        <f>BILANCA!E288</f>
        <v>147683.54999999999</v>
      </c>
      <c r="E1264" s="1">
        <v>0</v>
      </c>
      <c r="F1264" s="1">
        <v>0</v>
      </c>
      <c r="G1264" s="2">
        <f t="shared" si="24"/>
        <v>121659.80705</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12323.89</v>
      </c>
      <c r="D1266" s="1">
        <f>BILANCA!E290</f>
        <v>0</v>
      </c>
      <c r="E1266" s="1">
        <v>0</v>
      </c>
      <c r="F1266" s="1">
        <v>0</v>
      </c>
      <c r="G1266" s="2">
        <f t="shared" si="24"/>
        <v>3487.6608699999997</v>
      </c>
      <c r="H1266" s="2">
        <f t="shared" si="23"/>
        <v>0.11000000000058208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15714.45</v>
      </c>
      <c r="D1278" s="1">
        <f>BILANCA!E302</f>
        <v>9049.41</v>
      </c>
      <c r="E1278" s="1">
        <v>0</v>
      </c>
      <c r="F1278" s="1">
        <v>0</v>
      </c>
      <c r="G1278" s="2">
        <f t="shared" si="24"/>
        <v>9974.9146499999988</v>
      </c>
      <c r="H1278" s="2">
        <f t="shared" si="23"/>
        <v>0.86000000000058208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1346051.9300000002</v>
      </c>
      <c r="D1408" s="1">
        <f>'RAS-funkcijski'!E114</f>
        <v>1652903.73</v>
      </c>
      <c r="E1408" s="1">
        <v>0</v>
      </c>
      <c r="F1408" s="1">
        <v>0</v>
      </c>
      <c r="G1408" s="2">
        <f t="shared" si="24"/>
        <v>511704.53289999999</v>
      </c>
      <c r="H1408" s="2">
        <f t="shared" si="27"/>
        <v>0.33999999985098839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1257856.5900000001</v>
      </c>
      <c r="D1409" s="1">
        <f>'RAS-funkcijski'!E115</f>
        <v>1550124.17</v>
      </c>
      <c r="E1409" s="1">
        <v>0</v>
      </c>
      <c r="F1409" s="1">
        <v>0</v>
      </c>
      <c r="G1409" s="2">
        <f t="shared" si="24"/>
        <v>483749.64723</v>
      </c>
      <c r="H1409" s="2">
        <f t="shared" si="27"/>
        <v>0.57999999984167516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1257856.5900000001</v>
      </c>
      <c r="D1411" s="1">
        <f>'RAS-funkcijski'!E117</f>
        <v>1550124.17</v>
      </c>
      <c r="E1411" s="1">
        <v>0</v>
      </c>
      <c r="F1411" s="1">
        <v>0</v>
      </c>
      <c r="G1411" s="2">
        <f t="shared" si="24"/>
        <v>492465.85708999995</v>
      </c>
      <c r="H1411" s="2">
        <f t="shared" si="27"/>
        <v>0.57999999984167516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88195.34</v>
      </c>
      <c r="D1420" s="1">
        <f>'RAS-funkcijski'!E126</f>
        <v>102779.56</v>
      </c>
      <c r="E1420" s="1">
        <v>0</v>
      </c>
      <c r="F1420" s="1">
        <v>0</v>
      </c>
      <c r="G1420" s="2">
        <f t="shared" si="24"/>
        <v>35838.044119999999</v>
      </c>
      <c r="H1420" s="2">
        <f t="shared" si="27"/>
        <v>0.77999999999883585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1346051.9300000002</v>
      </c>
      <c r="D1435" s="13">
        <f>'RAS-funkcijski'!E141</f>
        <v>1652903.73</v>
      </c>
      <c r="E1435" s="13">
        <v>0</v>
      </c>
      <c r="F1435" s="13">
        <v>0</v>
      </c>
      <c r="G1435" s="14">
        <f t="shared" si="24"/>
        <v>637304.73643000005</v>
      </c>
      <c r="H1435" s="14">
        <f t="shared" si="27"/>
        <v>0.33999999985098839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26517.26</v>
      </c>
      <c r="D1436" s="6">
        <f>'P-VRIO'!E5</f>
        <v>0</v>
      </c>
      <c r="E1436" s="6">
        <v>0</v>
      </c>
      <c r="F1436" s="6">
        <v>0</v>
      </c>
      <c r="G1436" s="7">
        <f t="shared" si="24"/>
        <v>26.51726</v>
      </c>
      <c r="H1436" s="7">
        <f t="shared" si="27"/>
        <v>0.25999999999839929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26517.26</v>
      </c>
      <c r="D1453" s="1">
        <f>'P-VRIO'!E22</f>
        <v>0</v>
      </c>
      <c r="E1453" s="1">
        <v>0</v>
      </c>
      <c r="F1453" s="1">
        <v>0</v>
      </c>
      <c r="G1453" s="2">
        <f t="shared" si="24"/>
        <v>477.31067999999993</v>
      </c>
      <c r="H1453" s="2">
        <f t="shared" si="27"/>
        <v>0.25999999999839929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26517.26</v>
      </c>
      <c r="D1454" s="1">
        <f>'P-VRIO'!E23</f>
        <v>0</v>
      </c>
      <c r="E1454" s="1">
        <v>0</v>
      </c>
      <c r="F1454" s="1">
        <v>0</v>
      </c>
      <c r="G1454" s="2">
        <f t="shared" si="24"/>
        <v>503.82793999999996</v>
      </c>
      <c r="H1454" s="2">
        <f t="shared" si="27"/>
        <v>0.25999999999839929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26517.26</v>
      </c>
      <c r="D1456" s="1">
        <f>'P-VRIO'!E25</f>
        <v>0</v>
      </c>
      <c r="E1456" s="1">
        <v>0</v>
      </c>
      <c r="F1456" s="1">
        <v>0</v>
      </c>
      <c r="G1456" s="2">
        <f t="shared" si="24"/>
        <v>556.86246000000006</v>
      </c>
      <c r="H1456" s="2">
        <f t="shared" si="27"/>
        <v>0.25999999999839929</v>
      </c>
      <c r="I1456" s="10">
        <f t="shared" si="30"/>
        <v>144.78423959910864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149909.84</v>
      </c>
      <c r="D1480" s="6"/>
      <c r="E1480" s="6">
        <v>0</v>
      </c>
      <c r="F1480" s="6">
        <v>0</v>
      </c>
      <c r="G1480" s="7">
        <f t="shared" ref="G1480:G1580" si="34">B1480/1000*C1480</f>
        <v>149.90984</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1668561.3599999999</v>
      </c>
      <c r="D1481" s="1">
        <v>0</v>
      </c>
      <c r="E1481" s="1">
        <v>0</v>
      </c>
      <c r="F1481" s="1">
        <v>0</v>
      </c>
      <c r="G1481" s="2">
        <f t="shared" si="34"/>
        <v>3337.1227199999998</v>
      </c>
      <c r="H1481" s="2">
        <f t="shared" si="35"/>
        <v>0.35999999986961484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1646020.4</v>
      </c>
      <c r="D1483" s="1">
        <v>0</v>
      </c>
      <c r="E1483" s="1">
        <v>0</v>
      </c>
      <c r="F1483" s="1">
        <v>0</v>
      </c>
      <c r="G1483" s="2">
        <f t="shared" si="34"/>
        <v>6584.0815999999995</v>
      </c>
      <c r="H1483" s="2">
        <f t="shared" si="35"/>
        <v>0.39999999990686774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1387719.2</v>
      </c>
      <c r="D1484" s="1">
        <v>0</v>
      </c>
      <c r="E1484" s="1">
        <v>0</v>
      </c>
      <c r="F1484" s="1">
        <v>0</v>
      </c>
      <c r="G1484" s="2">
        <f t="shared" si="34"/>
        <v>6938.5959999999995</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217184.23</v>
      </c>
      <c r="D1485" s="1">
        <v>0</v>
      </c>
      <c r="E1485" s="1">
        <v>0</v>
      </c>
      <c r="F1485" s="1">
        <v>0</v>
      </c>
      <c r="G1485" s="2">
        <f t="shared" si="34"/>
        <v>1303.1053800000002</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2154.64</v>
      </c>
      <c r="D1486" s="1">
        <v>0</v>
      </c>
      <c r="E1486" s="1">
        <v>0</v>
      </c>
      <c r="F1486" s="1">
        <v>0</v>
      </c>
      <c r="G1486" s="2">
        <f t="shared" si="34"/>
        <v>15.082479999999999</v>
      </c>
      <c r="H1486" s="2">
        <f t="shared" si="35"/>
        <v>0.36000000000012733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29233.53</v>
      </c>
      <c r="D1489" s="1">
        <v>0</v>
      </c>
      <c r="E1489" s="1">
        <v>0</v>
      </c>
      <c r="F1489" s="1">
        <v>0</v>
      </c>
      <c r="G1489" s="2">
        <f t="shared" si="34"/>
        <v>292.33530000000002</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9728.7999999999993</v>
      </c>
      <c r="D1491" s="1">
        <v>0</v>
      </c>
      <c r="E1491" s="1">
        <v>0</v>
      </c>
      <c r="F1491" s="1">
        <v>0</v>
      </c>
      <c r="G1491" s="2">
        <f t="shared" si="34"/>
        <v>116.7456</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22540.959999999999</v>
      </c>
      <c r="D1492" s="1">
        <v>0</v>
      </c>
      <c r="E1492" s="1">
        <v>0</v>
      </c>
      <c r="F1492" s="1">
        <v>0</v>
      </c>
      <c r="G1492" s="2">
        <f t="shared" si="34"/>
        <v>293.03247999999996</v>
      </c>
      <c r="H1492" s="2">
        <f t="shared" si="35"/>
        <v>4.0000000000873115E-2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1669109.5400000003</v>
      </c>
      <c r="D1499" s="1">
        <v>0</v>
      </c>
      <c r="E1499" s="1">
        <v>0</v>
      </c>
      <c r="F1499" s="1">
        <v>0</v>
      </c>
      <c r="G1499" s="2">
        <f t="shared" si="34"/>
        <v>33382.190800000004</v>
      </c>
      <c r="H1499" s="2">
        <f t="shared" si="35"/>
        <v>0.45999999972991645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1634244.6900000002</v>
      </c>
      <c r="D1501" s="1">
        <v>0</v>
      </c>
      <c r="E1501" s="1">
        <v>0</v>
      </c>
      <c r="F1501" s="1">
        <v>0</v>
      </c>
      <c r="G1501" s="2">
        <f t="shared" si="34"/>
        <v>35953.383180000004</v>
      </c>
      <c r="H1501" s="2">
        <f t="shared" si="35"/>
        <v>0.30999999982304871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1364917.56</v>
      </c>
      <c r="D1502" s="1">
        <v>0</v>
      </c>
      <c r="E1502" s="1">
        <v>0</v>
      </c>
      <c r="F1502" s="1">
        <v>0</v>
      </c>
      <c r="G1502" s="2">
        <f t="shared" si="34"/>
        <v>31393.103880000002</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218265.52</v>
      </c>
      <c r="D1503" s="1">
        <v>0</v>
      </c>
      <c r="E1503" s="1">
        <v>0</v>
      </c>
      <c r="F1503" s="1">
        <v>0</v>
      </c>
      <c r="G1503" s="2">
        <f t="shared" si="34"/>
        <v>5238.37248</v>
      </c>
      <c r="H1503" s="2">
        <f t="shared" si="35"/>
        <v>0.48000000001047738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1508.71</v>
      </c>
      <c r="D1504" s="1">
        <v>0</v>
      </c>
      <c r="E1504" s="1">
        <v>0</v>
      </c>
      <c r="F1504" s="1">
        <v>0</v>
      </c>
      <c r="G1504" s="2">
        <f t="shared" si="34"/>
        <v>37.717750000000002</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33159.06</v>
      </c>
      <c r="D1507" s="1">
        <v>0</v>
      </c>
      <c r="E1507" s="1">
        <v>0</v>
      </c>
      <c r="F1507" s="1">
        <v>0</v>
      </c>
      <c r="G1507" s="2">
        <f t="shared" si="34"/>
        <v>928.45367999999996</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16393.84</v>
      </c>
      <c r="D1509" s="1">
        <v>0</v>
      </c>
      <c r="E1509" s="1">
        <v>0</v>
      </c>
      <c r="F1509" s="1">
        <v>0</v>
      </c>
      <c r="G1509" s="2">
        <f t="shared" si="34"/>
        <v>491.8152</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34864.85</v>
      </c>
      <c r="D1510" s="1">
        <v>0</v>
      </c>
      <c r="E1510" s="1">
        <v>0</v>
      </c>
      <c r="F1510" s="1">
        <v>0</v>
      </c>
      <c r="G1510" s="2">
        <f t="shared" si="34"/>
        <v>1080.81035</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149361.65999999968</v>
      </c>
      <c r="D1517" s="1">
        <v>0</v>
      </c>
      <c r="E1517" s="1">
        <v>0</v>
      </c>
      <c r="F1517" s="1">
        <v>0</v>
      </c>
      <c r="G1517" s="2">
        <f t="shared" si="34"/>
        <v>5675.7430799999875</v>
      </c>
      <c r="H1517" s="2">
        <f t="shared" si="35"/>
        <v>0.34000000031664968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1678.11</v>
      </c>
      <c r="D1518" s="1">
        <v>0</v>
      </c>
      <c r="E1518" s="1">
        <v>0</v>
      </c>
      <c r="F1518" s="1">
        <v>0</v>
      </c>
      <c r="G1518" s="2">
        <f t="shared" si="34"/>
        <v>65.446289999999991</v>
      </c>
      <c r="H1518" s="2">
        <f t="shared" si="35"/>
        <v>0.10999999999989996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1678.11</v>
      </c>
      <c r="D1519" s="1">
        <v>0</v>
      </c>
      <c r="E1519" s="1">
        <v>0</v>
      </c>
      <c r="F1519" s="1">
        <v>0</v>
      </c>
      <c r="G1519" s="2">
        <f t="shared" si="34"/>
        <v>67.124399999999994</v>
      </c>
      <c r="H1519" s="2">
        <f t="shared" si="35"/>
        <v>0.10999999999989996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1678.11</v>
      </c>
      <c r="D1520" s="1">
        <v>0</v>
      </c>
      <c r="E1520" s="1">
        <v>0</v>
      </c>
      <c r="F1520" s="1">
        <v>0</v>
      </c>
      <c r="G1520" s="2">
        <f t="shared" si="34"/>
        <v>68.802509999999998</v>
      </c>
      <c r="H1520" s="2">
        <f t="shared" si="35"/>
        <v>0.10999999999989996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147683.55000000002</v>
      </c>
      <c r="D1576" s="1">
        <v>0</v>
      </c>
      <c r="E1576" s="1">
        <v>0</v>
      </c>
      <c r="F1576" s="1">
        <v>0</v>
      </c>
      <c r="G1576" s="2">
        <f t="shared" si="34"/>
        <v>14325.304350000002</v>
      </c>
      <c r="H1576" s="2">
        <f t="shared" si="35"/>
        <v>0.4499999999825377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9049.41</v>
      </c>
      <c r="D1577" s="1">
        <v>0</v>
      </c>
      <c r="E1577" s="1">
        <v>0</v>
      </c>
      <c r="F1577" s="1">
        <v>0</v>
      </c>
      <c r="G1577" s="2">
        <f t="shared" si="34"/>
        <v>886.84217999999998</v>
      </c>
      <c r="H1577" s="2">
        <f t="shared" si="35"/>
        <v>0.40999999999985448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138634.14000000001</v>
      </c>
      <c r="D1578" s="1">
        <v>0</v>
      </c>
      <c r="E1578" s="1">
        <v>0</v>
      </c>
      <c r="F1578" s="1">
        <v>0</v>
      </c>
      <c r="G1578" s="2">
        <f t="shared" si="34"/>
        <v>13724.779860000002</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15317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1363459.94</v>
      </c>
      <c r="I16" s="170">
        <f>'PR-RAS'!E6</f>
        <v>1638282.66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1320903.3199999998</v>
      </c>
      <c r="I17" s="170">
        <f>'PR-RAS'!E151</f>
        <v>1630362.77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18861.410000000003</v>
      </c>
      <c r="I18" s="170">
        <f>'PR-RAS'!E645</f>
        <v>3454.0799999998999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302338.72000000009</v>
      </c>
      <c r="I20" s="173">
        <f>BILANCA!E7</f>
        <v>295865.32999999996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169815.61</v>
      </c>
      <c r="I21" s="175">
        <f>BILANCA!E68</f>
        <v>153922.42000000001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149909.84000000003</v>
      </c>
      <c r="I22" s="175">
        <f>BILANCA!E176</f>
        <v>149361.65999999997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322244.48999999993</v>
      </c>
      <c r="I23" s="177">
        <f>BILANCA!E237</f>
        <v>300426.08999999997</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1346051.9300000002</v>
      </c>
      <c r="I27" s="175">
        <f>'RAS-funkcijski'!E114</f>
        <v>1652903.73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1346051.9300000002</v>
      </c>
      <c r="I28" s="179">
        <f>'RAS-funkcijski'!E141</f>
        <v>1652903.73</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26517.26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26517.26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149909.84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149361.65999999968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1678.11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147683.55000000002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0" zoomScale="85" zoomScaleNormal="85" workbookViewId="0">
      <selection activeCell="O275" sqref="O27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1363459.94</v>
      </c>
      <c r="E6" s="51">
        <f>E7+E44+E50+E82+E106+E124+E133+E139</f>
        <v>1638282.66</v>
      </c>
      <c r="F6" s="52">
        <f t="shared" ref="F6:F131" si="0">IF(D6&lt;&gt;0,IF(E6/D6&gt;=100,"&gt;&gt;100",E6/D6*100),"-")</f>
        <v>120.15627389830024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1036802.0499999999</v>
      </c>
      <c r="E50" s="51">
        <f>E51+E54+E59+E62+E65+E68+E71+E74+E77</f>
        <v>1305123.01</v>
      </c>
      <c r="F50" s="52">
        <f t="shared" si="0"/>
        <v>125.87967105196213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983492.02999999991</v>
      </c>
      <c r="E68" s="51">
        <f t="shared" si="15"/>
        <v>1228101.26</v>
      </c>
      <c r="F68" s="52">
        <f t="shared" si="0"/>
        <v>124.87150099223479</v>
      </c>
    </row>
    <row r="69" spans="1:6" ht="12.75" customHeight="1" x14ac:dyDescent="0.2">
      <c r="A69" s="53" t="s">
        <v>183</v>
      </c>
      <c r="B69" s="85" t="s">
        <v>184</v>
      </c>
      <c r="C69" s="50" t="s">
        <v>183</v>
      </c>
      <c r="D69" s="242">
        <v>965973.33</v>
      </c>
      <c r="E69" s="242">
        <v>1210442.24</v>
      </c>
      <c r="F69" s="52">
        <f t="shared" si="0"/>
        <v>125.30803930166479</v>
      </c>
    </row>
    <row r="70" spans="1:6" ht="24" x14ac:dyDescent="0.2">
      <c r="A70" s="53" t="s">
        <v>185</v>
      </c>
      <c r="B70" s="85" t="s">
        <v>186</v>
      </c>
      <c r="C70" s="50" t="s">
        <v>185</v>
      </c>
      <c r="D70" s="242">
        <v>17518.7</v>
      </c>
      <c r="E70" s="242">
        <v>17659.02</v>
      </c>
      <c r="F70" s="52">
        <f t="shared" si="0"/>
        <v>100.80097267491308</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4800.3900000000003</v>
      </c>
      <c r="E74" s="51">
        <f t="shared" si="17"/>
        <v>20104</v>
      </c>
      <c r="F74" s="52">
        <f t="shared" si="0"/>
        <v>418.79930588972974</v>
      </c>
    </row>
    <row r="75" spans="1:6" ht="12.75" customHeight="1" x14ac:dyDescent="0.2">
      <c r="A75" s="53" t="s">
        <v>195</v>
      </c>
      <c r="B75" s="85" t="s">
        <v>196</v>
      </c>
      <c r="C75" s="50" t="s">
        <v>195</v>
      </c>
      <c r="D75" s="242">
        <v>4800.3900000000003</v>
      </c>
      <c r="E75" s="242">
        <v>20104</v>
      </c>
      <c r="F75" s="52">
        <f t="shared" si="0"/>
        <v>418.79930588972974</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48509.63</v>
      </c>
      <c r="E77" s="51">
        <f t="shared" si="18"/>
        <v>56917.75</v>
      </c>
      <c r="F77" s="52">
        <f t="shared" si="0"/>
        <v>117.33288833577993</v>
      </c>
    </row>
    <row r="78" spans="1:6" ht="12.75" customHeight="1" x14ac:dyDescent="0.2">
      <c r="A78" s="53">
        <v>6391</v>
      </c>
      <c r="B78" s="85" t="s">
        <v>201</v>
      </c>
      <c r="C78" s="50" t="s">
        <v>202</v>
      </c>
      <c r="D78" s="242">
        <v>3610</v>
      </c>
      <c r="E78" s="242">
        <v>3988</v>
      </c>
      <c r="F78" s="52">
        <f t="shared" si="0"/>
        <v>110.47091412742382</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44899.63</v>
      </c>
      <c r="E80" s="242">
        <v>52929.75</v>
      </c>
      <c r="F80" s="52">
        <f t="shared" si="0"/>
        <v>117.88460172166231</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0.01</v>
      </c>
      <c r="E82" s="51">
        <f t="shared" si="19"/>
        <v>0.05</v>
      </c>
      <c r="F82" s="52">
        <f t="shared" si="0"/>
        <v>500</v>
      </c>
    </row>
    <row r="83" spans="1:6" ht="12.75" customHeight="1" x14ac:dyDescent="0.2">
      <c r="A83" s="53">
        <v>641</v>
      </c>
      <c r="B83" s="85" t="s">
        <v>211</v>
      </c>
      <c r="C83" s="50" t="s">
        <v>212</v>
      </c>
      <c r="D83" s="51">
        <f t="shared" ref="D83:E83" si="20">SUM(D84:D90)</f>
        <v>0.01</v>
      </c>
      <c r="E83" s="51">
        <f t="shared" si="20"/>
        <v>0.05</v>
      </c>
      <c r="F83" s="52">
        <f t="shared" si="0"/>
        <v>500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v>0.05</v>
      </c>
      <c r="F85" s="52">
        <f t="shared" si="0"/>
        <v>500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45746.89</v>
      </c>
      <c r="E106" s="51">
        <f t="shared" si="23"/>
        <v>39699.9</v>
      </c>
      <c r="F106" s="52">
        <f t="shared" si="0"/>
        <v>86.781636959364889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45746.89</v>
      </c>
      <c r="E112" s="51">
        <f t="shared" si="25"/>
        <v>39699.9</v>
      </c>
      <c r="F112" s="52">
        <f t="shared" si="0"/>
        <v>86.781636959364889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45746.89</v>
      </c>
      <c r="E117" s="242">
        <v>39699.9</v>
      </c>
      <c r="F117" s="52">
        <f t="shared" si="0"/>
        <v>86.781636959364889</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8466.83</v>
      </c>
      <c r="E124" s="51">
        <f t="shared" si="27"/>
        <v>1815.23</v>
      </c>
      <c r="F124" s="52">
        <f t="shared" si="0"/>
        <v>21.43931081644488</v>
      </c>
    </row>
    <row r="125" spans="1:6" ht="12.75" customHeight="1" x14ac:dyDescent="0.2">
      <c r="A125" s="53">
        <v>661</v>
      </c>
      <c r="B125" s="86" t="s">
        <v>295</v>
      </c>
      <c r="C125" s="50" t="s">
        <v>296</v>
      </c>
      <c r="D125" s="51">
        <f t="shared" ref="D125:E125" si="28">SUM(D126:D127)</f>
        <v>710.91</v>
      </c>
      <c r="E125" s="51">
        <f t="shared" si="28"/>
        <v>1581.91</v>
      </c>
      <c r="F125" s="52">
        <f t="shared" si="0"/>
        <v>222.51902491173286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710.91</v>
      </c>
      <c r="E127" s="242">
        <v>1581.91</v>
      </c>
      <c r="F127" s="52">
        <f t="shared" si="0"/>
        <v>222.51902491173286</v>
      </c>
    </row>
    <row r="128" spans="1:6" ht="24" x14ac:dyDescent="0.2">
      <c r="A128" s="53">
        <v>663</v>
      </c>
      <c r="B128" s="231" t="s">
        <v>301</v>
      </c>
      <c r="C128" s="50" t="s">
        <v>302</v>
      </c>
      <c r="D128" s="51">
        <f t="shared" ref="D128:E128" si="29">SUM(D129:D132)</f>
        <v>7755.92</v>
      </c>
      <c r="E128" s="51">
        <f t="shared" si="29"/>
        <v>233.32</v>
      </c>
      <c r="F128" s="52">
        <f t="shared" si="0"/>
        <v>3.008282705339921</v>
      </c>
    </row>
    <row r="129" spans="1:6" ht="12.75" customHeight="1" x14ac:dyDescent="0.2">
      <c r="A129" s="53">
        <v>6631</v>
      </c>
      <c r="B129" s="86" t="s">
        <v>303</v>
      </c>
      <c r="C129" s="50" t="s">
        <v>304</v>
      </c>
      <c r="D129" s="242">
        <v>7755.92</v>
      </c>
      <c r="E129" s="242">
        <v>120</v>
      </c>
      <c r="F129" s="52">
        <f t="shared" si="0"/>
        <v>1.5472052316166232</v>
      </c>
    </row>
    <row r="130" spans="1:6" ht="12.75" customHeight="1" x14ac:dyDescent="0.2">
      <c r="A130" s="53">
        <v>6632</v>
      </c>
      <c r="B130" s="232" t="s">
        <v>305</v>
      </c>
      <c r="C130" s="50" t="s">
        <v>306</v>
      </c>
      <c r="D130" s="242">
        <v>0</v>
      </c>
      <c r="E130" s="242">
        <v>113.32</v>
      </c>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272310.2</v>
      </c>
      <c r="E133" s="51">
        <f t="shared" si="30"/>
        <v>291644.47000000003</v>
      </c>
      <c r="F133" s="52">
        <f t="shared" ref="F133:F223" si="31">IF(D133&lt;&gt;0,IF(E133/D133&gt;=100,"&gt;&gt;100",E133/D133*100),"-")</f>
        <v>107.10009026470549</v>
      </c>
    </row>
    <row r="134" spans="1:6" ht="24" x14ac:dyDescent="0.2">
      <c r="A134" s="53">
        <v>671</v>
      </c>
      <c r="B134" s="232" t="s">
        <v>313</v>
      </c>
      <c r="C134" s="50" t="s">
        <v>314</v>
      </c>
      <c r="D134" s="51">
        <f t="shared" ref="D134:E134" si="32">SUM(D135:D137)</f>
        <v>272310.2</v>
      </c>
      <c r="E134" s="51">
        <f t="shared" si="32"/>
        <v>291644.47000000003</v>
      </c>
      <c r="F134" s="52">
        <f t="shared" si="31"/>
        <v>107.10009026470549</v>
      </c>
    </row>
    <row r="135" spans="1:6" ht="12.75" customHeight="1" x14ac:dyDescent="0.2">
      <c r="A135" s="53">
        <v>6711</v>
      </c>
      <c r="B135" s="85" t="s">
        <v>315</v>
      </c>
      <c r="C135" s="50" t="s">
        <v>316</v>
      </c>
      <c r="D135" s="242">
        <v>252662.29</v>
      </c>
      <c r="E135" s="242">
        <v>291061.40000000002</v>
      </c>
      <c r="F135" s="52">
        <f t="shared" si="31"/>
        <v>115.19780019408516</v>
      </c>
    </row>
    <row r="136" spans="1:6" ht="24" x14ac:dyDescent="0.2">
      <c r="A136" s="53">
        <v>6712</v>
      </c>
      <c r="B136" s="232" t="s">
        <v>317</v>
      </c>
      <c r="C136" s="50" t="s">
        <v>318</v>
      </c>
      <c r="D136" s="242">
        <v>19647.91</v>
      </c>
      <c r="E136" s="242">
        <v>583.07000000000005</v>
      </c>
      <c r="F136" s="52">
        <f t="shared" si="31"/>
        <v>2.9675929908066561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133.96</v>
      </c>
      <c r="E139" s="51">
        <f t="shared" si="33"/>
        <v>0</v>
      </c>
      <c r="F139" s="52">
        <f t="shared" si="31"/>
        <v>0</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133.96</v>
      </c>
      <c r="E150" s="242"/>
      <c r="F150" s="52">
        <f t="shared" si="31"/>
        <v>0</v>
      </c>
    </row>
    <row r="151" spans="1:6" ht="12.75" customHeight="1" x14ac:dyDescent="0.2">
      <c r="A151" s="53">
        <v>3</v>
      </c>
      <c r="B151" s="85" t="s">
        <v>347</v>
      </c>
      <c r="C151" s="50" t="s">
        <v>55</v>
      </c>
      <c r="D151" s="51">
        <f t="shared" ref="D151:E151" si="35">D152+D163+D196+D215+D224+D252+D263</f>
        <v>1320903.3199999998</v>
      </c>
      <c r="E151" s="51">
        <f t="shared" si="35"/>
        <v>1630362.77</v>
      </c>
      <c r="F151" s="52">
        <f t="shared" si="31"/>
        <v>123.42786525814775</v>
      </c>
    </row>
    <row r="152" spans="1:6" ht="12.75" customHeight="1" x14ac:dyDescent="0.2">
      <c r="A152" s="53">
        <v>31</v>
      </c>
      <c r="B152" s="85" t="s">
        <v>348</v>
      </c>
      <c r="C152" s="50" t="s">
        <v>34</v>
      </c>
      <c r="D152" s="51">
        <f t="shared" ref="D152:E152" si="36">D153+D158+D159</f>
        <v>1090516.72</v>
      </c>
      <c r="E152" s="51">
        <f t="shared" si="36"/>
        <v>1379181.8900000001</v>
      </c>
      <c r="F152" s="52">
        <f t="shared" si="31"/>
        <v>126.4704946477116</v>
      </c>
    </row>
    <row r="153" spans="1:6" ht="12.75" customHeight="1" x14ac:dyDescent="0.2">
      <c r="A153" s="53">
        <v>311</v>
      </c>
      <c r="B153" s="85" t="s">
        <v>349</v>
      </c>
      <c r="C153" s="50" t="s">
        <v>350</v>
      </c>
      <c r="D153" s="51">
        <f t="shared" ref="D153:E153" si="37">SUM(D154:D157)</f>
        <v>897815.65</v>
      </c>
      <c r="E153" s="51">
        <f t="shared" si="37"/>
        <v>1138442.9600000002</v>
      </c>
      <c r="F153" s="52">
        <f t="shared" si="31"/>
        <v>126.80141630411545</v>
      </c>
    </row>
    <row r="154" spans="1:6" ht="12.75" customHeight="1" x14ac:dyDescent="0.2">
      <c r="A154" s="53">
        <v>3111</v>
      </c>
      <c r="B154" s="85" t="s">
        <v>351</v>
      </c>
      <c r="C154" s="50" t="s">
        <v>352</v>
      </c>
      <c r="D154" s="242">
        <v>877108.8</v>
      </c>
      <c r="E154" s="242">
        <v>1110658.3500000001</v>
      </c>
      <c r="F154" s="52">
        <f t="shared" si="31"/>
        <v>126.62720405951919</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15341.2</v>
      </c>
      <c r="E156" s="242">
        <v>21622.75</v>
      </c>
      <c r="F156" s="52">
        <f t="shared" si="31"/>
        <v>140.94562354965711</v>
      </c>
    </row>
    <row r="157" spans="1:6" ht="12.75" customHeight="1" x14ac:dyDescent="0.2">
      <c r="A157" s="53">
        <v>3114</v>
      </c>
      <c r="B157" s="85" t="s">
        <v>357</v>
      </c>
      <c r="C157" s="50" t="s">
        <v>358</v>
      </c>
      <c r="D157" s="242">
        <v>5365.65</v>
      </c>
      <c r="E157" s="242">
        <v>6161.86</v>
      </c>
      <c r="F157" s="52">
        <f t="shared" si="31"/>
        <v>114.83902229925545</v>
      </c>
    </row>
    <row r="158" spans="1:6" ht="12.75" customHeight="1" x14ac:dyDescent="0.2">
      <c r="A158" s="53">
        <v>312</v>
      </c>
      <c r="B158" s="85" t="s">
        <v>359</v>
      </c>
      <c r="C158" s="50" t="s">
        <v>360</v>
      </c>
      <c r="D158" s="242">
        <v>45354.46</v>
      </c>
      <c r="E158" s="242">
        <v>53699.96</v>
      </c>
      <c r="F158" s="52">
        <f t="shared" si="31"/>
        <v>118.40061594824411</v>
      </c>
    </row>
    <row r="159" spans="1:6" ht="12.75" customHeight="1" x14ac:dyDescent="0.2">
      <c r="A159" s="53">
        <v>313</v>
      </c>
      <c r="B159" s="85" t="s">
        <v>361</v>
      </c>
      <c r="C159" s="50" t="s">
        <v>362</v>
      </c>
      <c r="D159" s="51">
        <f t="shared" ref="D159:E159" si="38">SUM(D160:D162)</f>
        <v>147346.60999999999</v>
      </c>
      <c r="E159" s="51">
        <f t="shared" si="38"/>
        <v>187038.97</v>
      </c>
      <c r="F159" s="52">
        <f t="shared" si="31"/>
        <v>126.93808836185644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147335.4</v>
      </c>
      <c r="E161" s="242">
        <v>187024.77</v>
      </c>
      <c r="F161" s="52">
        <f t="shared" si="31"/>
        <v>126.93810856046814</v>
      </c>
    </row>
    <row r="162" spans="1:6" ht="12.75" customHeight="1" x14ac:dyDescent="0.2">
      <c r="A162" s="53">
        <v>3133</v>
      </c>
      <c r="B162" s="85" t="s">
        <v>366</v>
      </c>
      <c r="C162" s="50" t="s">
        <v>367</v>
      </c>
      <c r="D162" s="242">
        <v>11.21</v>
      </c>
      <c r="E162" s="242">
        <v>14.2</v>
      </c>
      <c r="F162" s="52">
        <f t="shared" si="31"/>
        <v>126.67261373773415</v>
      </c>
    </row>
    <row r="163" spans="1:6" ht="12.75" customHeight="1" x14ac:dyDescent="0.2">
      <c r="A163" s="53">
        <v>32</v>
      </c>
      <c r="B163" s="85" t="s">
        <v>368</v>
      </c>
      <c r="C163" s="50" t="s">
        <v>369</v>
      </c>
      <c r="D163" s="51">
        <f t="shared" ref="D163:E163" si="39">D164+D169+D177+D187+D188</f>
        <v>190315.21000000002</v>
      </c>
      <c r="E163" s="51">
        <f t="shared" si="39"/>
        <v>218302.44999999995</v>
      </c>
      <c r="F163" s="52">
        <f t="shared" si="31"/>
        <v>114.70572951053146</v>
      </c>
    </row>
    <row r="164" spans="1:6" ht="12.75" customHeight="1" x14ac:dyDescent="0.2">
      <c r="A164" s="53">
        <v>321</v>
      </c>
      <c r="B164" s="85" t="s">
        <v>370</v>
      </c>
      <c r="C164" s="50" t="s">
        <v>371</v>
      </c>
      <c r="D164" s="51">
        <f t="shared" ref="D164:E164" si="40">SUM(D165:D168)</f>
        <v>34532.730000000003</v>
      </c>
      <c r="E164" s="51">
        <f t="shared" si="40"/>
        <v>36053.360000000001</v>
      </c>
      <c r="F164" s="52">
        <f t="shared" si="31"/>
        <v>104.40344565865485</v>
      </c>
    </row>
    <row r="165" spans="1:6" ht="12.75" customHeight="1" x14ac:dyDescent="0.2">
      <c r="A165" s="53">
        <v>3211</v>
      </c>
      <c r="B165" s="85" t="s">
        <v>372</v>
      </c>
      <c r="C165" s="50" t="s">
        <v>373</v>
      </c>
      <c r="D165" s="242">
        <v>8619.9500000000007</v>
      </c>
      <c r="E165" s="242">
        <v>7144.57</v>
      </c>
      <c r="F165" s="52">
        <f t="shared" si="31"/>
        <v>82.884123457792668</v>
      </c>
    </row>
    <row r="166" spans="1:6" ht="12.75" customHeight="1" x14ac:dyDescent="0.2">
      <c r="A166" s="53">
        <v>3212</v>
      </c>
      <c r="B166" s="85" t="s">
        <v>374</v>
      </c>
      <c r="C166" s="50" t="s">
        <v>375</v>
      </c>
      <c r="D166" s="242">
        <v>24662.87</v>
      </c>
      <c r="E166" s="242">
        <v>24807.85</v>
      </c>
      <c r="F166" s="52">
        <f t="shared" si="31"/>
        <v>100.58784723756804</v>
      </c>
    </row>
    <row r="167" spans="1:6" ht="12.75" customHeight="1" x14ac:dyDescent="0.2">
      <c r="A167" s="53">
        <v>3213</v>
      </c>
      <c r="B167" s="85" t="s">
        <v>376</v>
      </c>
      <c r="C167" s="50" t="s">
        <v>377</v>
      </c>
      <c r="D167" s="242">
        <v>1249.9100000000001</v>
      </c>
      <c r="E167" s="242">
        <v>4100.9399999999996</v>
      </c>
      <c r="F167" s="52">
        <f t="shared" si="31"/>
        <v>328.09882311526428</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106555.44</v>
      </c>
      <c r="E169" s="51">
        <f t="shared" si="41"/>
        <v>138385.21999999997</v>
      </c>
      <c r="F169" s="52">
        <f t="shared" si="31"/>
        <v>129.87156732683002</v>
      </c>
    </row>
    <row r="170" spans="1:6" ht="12.75" customHeight="1" x14ac:dyDescent="0.2">
      <c r="A170" s="53">
        <v>3221</v>
      </c>
      <c r="B170" s="85" t="s">
        <v>382</v>
      </c>
      <c r="C170" s="50" t="s">
        <v>383</v>
      </c>
      <c r="D170" s="242">
        <v>9779.5300000000007</v>
      </c>
      <c r="E170" s="242">
        <v>12845.31</v>
      </c>
      <c r="F170" s="52">
        <f t="shared" si="31"/>
        <v>131.34895030742786</v>
      </c>
    </row>
    <row r="171" spans="1:6" ht="12.75" customHeight="1" x14ac:dyDescent="0.2">
      <c r="A171" s="53">
        <v>3222</v>
      </c>
      <c r="B171" s="85" t="s">
        <v>384</v>
      </c>
      <c r="C171" s="50" t="s">
        <v>385</v>
      </c>
      <c r="D171" s="242">
        <v>88195.34</v>
      </c>
      <c r="E171" s="242">
        <v>102779.56</v>
      </c>
      <c r="F171" s="52">
        <f t="shared" si="31"/>
        <v>116.5362705104374</v>
      </c>
    </row>
    <row r="172" spans="1:6" ht="12.75" customHeight="1" x14ac:dyDescent="0.2">
      <c r="A172" s="53">
        <v>3223</v>
      </c>
      <c r="B172" s="85" t="s">
        <v>386</v>
      </c>
      <c r="C172" s="50" t="s">
        <v>387</v>
      </c>
      <c r="D172" s="242">
        <v>8153.26</v>
      </c>
      <c r="E172" s="242">
        <v>15981.86</v>
      </c>
      <c r="F172" s="52">
        <f t="shared" si="31"/>
        <v>196.01803450398984</v>
      </c>
    </row>
    <row r="173" spans="1:6" ht="12.75" customHeight="1" x14ac:dyDescent="0.2">
      <c r="A173" s="53">
        <v>3224</v>
      </c>
      <c r="B173" s="85" t="s">
        <v>388</v>
      </c>
      <c r="C173" s="50" t="s">
        <v>389</v>
      </c>
      <c r="D173" s="242">
        <v>225.32</v>
      </c>
      <c r="E173" s="242">
        <v>5818.72</v>
      </c>
      <c r="F173" s="52">
        <f t="shared" si="31"/>
        <v>2582.4249955618679</v>
      </c>
    </row>
    <row r="174" spans="1:6" ht="12.75" customHeight="1" x14ac:dyDescent="0.2">
      <c r="A174" s="53">
        <v>3225</v>
      </c>
      <c r="B174" s="85" t="s">
        <v>390</v>
      </c>
      <c r="C174" s="50" t="s">
        <v>391</v>
      </c>
      <c r="D174" s="242">
        <v>201.99</v>
      </c>
      <c r="E174" s="242">
        <v>633.79999999999995</v>
      </c>
      <c r="F174" s="52">
        <f t="shared" si="31"/>
        <v>313.77790979751467</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v>325.97000000000003</v>
      </c>
      <c r="F176" s="52" t="str">
        <f t="shared" si="31"/>
        <v>-</v>
      </c>
    </row>
    <row r="177" spans="1:6" ht="12.75" customHeight="1" x14ac:dyDescent="0.2">
      <c r="A177" s="53">
        <v>323</v>
      </c>
      <c r="B177" s="85" t="s">
        <v>396</v>
      </c>
      <c r="C177" s="50" t="s">
        <v>397</v>
      </c>
      <c r="D177" s="51">
        <f t="shared" ref="D177:E177" si="42">SUM(D178:D186)</f>
        <v>37840.46</v>
      </c>
      <c r="E177" s="51">
        <f t="shared" si="42"/>
        <v>32806.53</v>
      </c>
      <c r="F177" s="52">
        <f t="shared" si="31"/>
        <v>86.696964043248954</v>
      </c>
    </row>
    <row r="178" spans="1:6" ht="12.75" customHeight="1" x14ac:dyDescent="0.2">
      <c r="A178" s="53">
        <v>3231</v>
      </c>
      <c r="B178" s="85" t="s">
        <v>398</v>
      </c>
      <c r="C178" s="50" t="s">
        <v>399</v>
      </c>
      <c r="D178" s="242">
        <v>7293.8</v>
      </c>
      <c r="E178" s="242">
        <v>5515.18</v>
      </c>
      <c r="F178" s="52">
        <f t="shared" si="31"/>
        <v>75.614631604924725</v>
      </c>
    </row>
    <row r="179" spans="1:6" ht="12.75" customHeight="1" x14ac:dyDescent="0.2">
      <c r="A179" s="53">
        <v>3232</v>
      </c>
      <c r="B179" s="85" t="s">
        <v>400</v>
      </c>
      <c r="C179" s="50" t="s">
        <v>401</v>
      </c>
      <c r="D179" s="242">
        <v>4135.84</v>
      </c>
      <c r="E179" s="242">
        <v>10152.17</v>
      </c>
      <c r="F179" s="52">
        <f t="shared" si="31"/>
        <v>245.46815157259468</v>
      </c>
    </row>
    <row r="180" spans="1:6" ht="12.75" customHeight="1" x14ac:dyDescent="0.2">
      <c r="A180" s="53">
        <v>3233</v>
      </c>
      <c r="B180" s="85" t="s">
        <v>402</v>
      </c>
      <c r="C180" s="50" t="s">
        <v>403</v>
      </c>
      <c r="D180" s="242">
        <v>254.88</v>
      </c>
      <c r="E180" s="242">
        <v>254.88</v>
      </c>
      <c r="F180" s="52">
        <f t="shared" si="31"/>
        <v>100</v>
      </c>
    </row>
    <row r="181" spans="1:6" ht="12.75" customHeight="1" x14ac:dyDescent="0.2">
      <c r="A181" s="53">
        <v>3234</v>
      </c>
      <c r="B181" s="85" t="s">
        <v>404</v>
      </c>
      <c r="C181" s="50" t="s">
        <v>405</v>
      </c>
      <c r="D181" s="242">
        <v>3806.34</v>
      </c>
      <c r="E181" s="242">
        <v>3476.37</v>
      </c>
      <c r="F181" s="52">
        <f t="shared" si="31"/>
        <v>91.331042418701429</v>
      </c>
    </row>
    <row r="182" spans="1:6" ht="12.75" customHeight="1" x14ac:dyDescent="0.2">
      <c r="A182" s="53">
        <v>3235</v>
      </c>
      <c r="B182" s="85" t="s">
        <v>406</v>
      </c>
      <c r="C182" s="50" t="s">
        <v>407</v>
      </c>
      <c r="D182" s="242">
        <v>1433.4</v>
      </c>
      <c r="E182" s="242">
        <v>1599.3</v>
      </c>
      <c r="F182" s="52">
        <f t="shared" si="31"/>
        <v>111.57388028463791</v>
      </c>
    </row>
    <row r="183" spans="1:6" ht="12.75" customHeight="1" x14ac:dyDescent="0.2">
      <c r="A183" s="53">
        <v>3236</v>
      </c>
      <c r="B183" s="85" t="s">
        <v>408</v>
      </c>
      <c r="C183" s="50" t="s">
        <v>409</v>
      </c>
      <c r="D183" s="242">
        <v>2075.4699999999998</v>
      </c>
      <c r="E183" s="242">
        <v>3016.1</v>
      </c>
      <c r="F183" s="52">
        <f t="shared" si="31"/>
        <v>145.32130071742785</v>
      </c>
    </row>
    <row r="184" spans="1:6" ht="12.75" customHeight="1" x14ac:dyDescent="0.2">
      <c r="A184" s="53">
        <v>3237</v>
      </c>
      <c r="B184" s="85" t="s">
        <v>410</v>
      </c>
      <c r="C184" s="50" t="s">
        <v>411</v>
      </c>
      <c r="D184" s="242">
        <v>15570.8</v>
      </c>
      <c r="E184" s="242">
        <v>2872.68</v>
      </c>
      <c r="F184" s="52">
        <f t="shared" si="31"/>
        <v>18.449148405990702</v>
      </c>
    </row>
    <row r="185" spans="1:6" ht="12.75" customHeight="1" x14ac:dyDescent="0.2">
      <c r="A185" s="53">
        <v>3238</v>
      </c>
      <c r="B185" s="85" t="s">
        <v>412</v>
      </c>
      <c r="C185" s="50" t="s">
        <v>413</v>
      </c>
      <c r="D185" s="242">
        <v>1964.4</v>
      </c>
      <c r="E185" s="242">
        <v>2157.6999999999998</v>
      </c>
      <c r="F185" s="52">
        <f t="shared" si="31"/>
        <v>109.84015475463245</v>
      </c>
    </row>
    <row r="186" spans="1:6" ht="12.75" customHeight="1" x14ac:dyDescent="0.2">
      <c r="A186" s="53">
        <v>3239</v>
      </c>
      <c r="B186" s="85" t="s">
        <v>414</v>
      </c>
      <c r="C186" s="50" t="s">
        <v>415</v>
      </c>
      <c r="D186" s="242">
        <v>1305.53</v>
      </c>
      <c r="E186" s="242">
        <v>3762.15</v>
      </c>
      <c r="F186" s="52">
        <f t="shared" si="31"/>
        <v>288.17032163182768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11386.580000000002</v>
      </c>
      <c r="E188" s="51">
        <f t="shared" si="43"/>
        <v>11057.34</v>
      </c>
      <c r="F188" s="52">
        <f t="shared" si="31"/>
        <v>97.108526001661588</v>
      </c>
    </row>
    <row r="189" spans="1:6" ht="12.75" customHeight="1" x14ac:dyDescent="0.2">
      <c r="A189" s="53">
        <v>3291</v>
      </c>
      <c r="B189" s="232" t="s">
        <v>420</v>
      </c>
      <c r="C189" s="50" t="s">
        <v>421</v>
      </c>
      <c r="D189" s="242">
        <v>3941.92</v>
      </c>
      <c r="E189" s="242">
        <v>3994.76</v>
      </c>
      <c r="F189" s="52">
        <f t="shared" si="31"/>
        <v>101.34046353046232</v>
      </c>
    </row>
    <row r="190" spans="1:6" ht="12.75" customHeight="1" x14ac:dyDescent="0.2">
      <c r="A190" s="53">
        <v>3292</v>
      </c>
      <c r="B190" s="85" t="s">
        <v>422</v>
      </c>
      <c r="C190" s="50" t="s">
        <v>423</v>
      </c>
      <c r="D190" s="242">
        <v>0</v>
      </c>
      <c r="E190" s="242">
        <v>5</v>
      </c>
      <c r="F190" s="52" t="str">
        <f t="shared" si="31"/>
        <v>-</v>
      </c>
    </row>
    <row r="191" spans="1:6" ht="12.75" customHeight="1" x14ac:dyDescent="0.2">
      <c r="A191" s="53">
        <v>3293</v>
      </c>
      <c r="B191" s="85" t="s">
        <v>424</v>
      </c>
      <c r="C191" s="50" t="s">
        <v>425</v>
      </c>
      <c r="D191" s="242">
        <v>28.27</v>
      </c>
      <c r="E191" s="242">
        <v>70.16</v>
      </c>
      <c r="F191" s="52">
        <f t="shared" si="31"/>
        <v>248.17828086310575</v>
      </c>
    </row>
    <row r="192" spans="1:6" ht="12.75" customHeight="1" x14ac:dyDescent="0.2">
      <c r="A192" s="53">
        <v>3294</v>
      </c>
      <c r="B192" s="85" t="s">
        <v>426</v>
      </c>
      <c r="C192" s="50" t="s">
        <v>427</v>
      </c>
      <c r="D192" s="242">
        <v>108.09</v>
      </c>
      <c r="E192" s="242">
        <v>108.09</v>
      </c>
      <c r="F192" s="52">
        <f t="shared" si="31"/>
        <v>100</v>
      </c>
    </row>
    <row r="193" spans="1:6" ht="12.75" customHeight="1" x14ac:dyDescent="0.2">
      <c r="A193" s="53">
        <v>3295</v>
      </c>
      <c r="B193" s="85" t="s">
        <v>428</v>
      </c>
      <c r="C193" s="50" t="s">
        <v>429</v>
      </c>
      <c r="D193" s="242">
        <v>3065.15</v>
      </c>
      <c r="E193" s="242">
        <v>3059.83</v>
      </c>
      <c r="F193" s="52">
        <f t="shared" si="31"/>
        <v>99.826435900363762</v>
      </c>
    </row>
    <row r="194" spans="1:6" ht="12.75" customHeight="1" x14ac:dyDescent="0.2">
      <c r="A194" s="53" t="s">
        <v>430</v>
      </c>
      <c r="B194" s="85" t="s">
        <v>431</v>
      </c>
      <c r="C194" s="50" t="s">
        <v>430</v>
      </c>
      <c r="D194" s="242">
        <v>466.6</v>
      </c>
      <c r="E194" s="242">
        <v>1511.58</v>
      </c>
      <c r="F194" s="52">
        <f t="shared" si="31"/>
        <v>323.95627946849544</v>
      </c>
    </row>
    <row r="195" spans="1:6" ht="12.75" customHeight="1" x14ac:dyDescent="0.2">
      <c r="A195" s="53">
        <v>3299</v>
      </c>
      <c r="B195" s="85" t="s">
        <v>432</v>
      </c>
      <c r="C195" s="50" t="s">
        <v>433</v>
      </c>
      <c r="D195" s="242">
        <v>3776.55</v>
      </c>
      <c r="E195" s="242">
        <v>2307.92</v>
      </c>
      <c r="F195" s="52">
        <f t="shared" si="31"/>
        <v>61.111861354940359</v>
      </c>
    </row>
    <row r="196" spans="1:6" ht="12.75" customHeight="1" x14ac:dyDescent="0.2">
      <c r="A196" s="53">
        <v>34</v>
      </c>
      <c r="B196" s="232" t="s">
        <v>434</v>
      </c>
      <c r="C196" s="50" t="s">
        <v>435</v>
      </c>
      <c r="D196" s="51">
        <f t="shared" ref="D196:E196" si="44">D197+D202+D210</f>
        <v>1740.2399999999998</v>
      </c>
      <c r="E196" s="51">
        <f t="shared" si="44"/>
        <v>2161.96</v>
      </c>
      <c r="F196" s="52">
        <f t="shared" si="31"/>
        <v>124.23343906587598</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1740.2399999999998</v>
      </c>
      <c r="E210" s="51">
        <f t="shared" si="47"/>
        <v>2161.96</v>
      </c>
      <c r="F210" s="52">
        <f t="shared" si="31"/>
        <v>124.23343906587598</v>
      </c>
    </row>
    <row r="211" spans="1:6" ht="12.75" customHeight="1" x14ac:dyDescent="0.2">
      <c r="A211" s="53">
        <v>3431</v>
      </c>
      <c r="B211" s="232" t="s">
        <v>464</v>
      </c>
      <c r="C211" s="50" t="s">
        <v>465</v>
      </c>
      <c r="D211" s="242">
        <v>1383.62</v>
      </c>
      <c r="E211" s="242">
        <v>1644.74</v>
      </c>
      <c r="F211" s="52">
        <f t="shared" si="31"/>
        <v>118.87223370578627</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356.62</v>
      </c>
      <c r="E213" s="242">
        <v>517.22</v>
      </c>
      <c r="F213" s="52">
        <f t="shared" si="31"/>
        <v>145.03392967304134</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37551.9</v>
      </c>
      <c r="E252" s="51">
        <f t="shared" si="63"/>
        <v>29940.880000000001</v>
      </c>
      <c r="F252" s="52">
        <f t="shared" ref="F252:F258" si="64">IF(D252&lt;&gt;0,IF(E252/D252&gt;=100,"&gt;&gt;100",E252/D252*100),"-")</f>
        <v>79.731997582013165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37551.9</v>
      </c>
      <c r="E259" s="51">
        <f t="shared" si="66"/>
        <v>29940.880000000001</v>
      </c>
      <c r="F259" s="52">
        <f t="shared" ref="F259:F262" si="67">IF(D259&lt;&gt;0,IF(E259/D259&gt;=100,"&gt;&gt;100",E259/D259*100),"-")</f>
        <v>79.731997582013165</v>
      </c>
    </row>
    <row r="260" spans="1:6" ht="12.75" customHeight="1" x14ac:dyDescent="0.2">
      <c r="A260" s="53">
        <v>3721</v>
      </c>
      <c r="B260" s="85" t="s">
        <v>558</v>
      </c>
      <c r="C260" s="50" t="s">
        <v>559</v>
      </c>
      <c r="D260" s="242">
        <v>2196.4</v>
      </c>
      <c r="E260" s="242">
        <v>1378.04</v>
      </c>
      <c r="F260" s="52">
        <f t="shared" si="67"/>
        <v>62.740848661446002</v>
      </c>
    </row>
    <row r="261" spans="1:6" ht="12.75" customHeight="1" x14ac:dyDescent="0.2">
      <c r="A261" s="53">
        <v>3722</v>
      </c>
      <c r="B261" s="85" t="s">
        <v>560</v>
      </c>
      <c r="C261" s="50" t="s">
        <v>561</v>
      </c>
      <c r="D261" s="242">
        <v>35355.5</v>
      </c>
      <c r="E261" s="242">
        <v>28562.84</v>
      </c>
      <c r="F261" s="52">
        <f t="shared" si="67"/>
        <v>80.787543663644982</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779.25</v>
      </c>
      <c r="E263" s="51">
        <f t="shared" si="68"/>
        <v>775.59</v>
      </c>
      <c r="F263" s="52">
        <f t="shared" ref="F263:F267" si="69">IF(D263&lt;&gt;0,IF(E263/D263&gt;=100,"&gt;&gt;100",E263/D263*100),"-")</f>
        <v>99.530317613089508</v>
      </c>
    </row>
    <row r="264" spans="1:6" ht="12.75" customHeight="1" x14ac:dyDescent="0.2">
      <c r="A264" s="53">
        <v>381</v>
      </c>
      <c r="B264" s="85" t="s">
        <v>566</v>
      </c>
      <c r="C264" s="50" t="s">
        <v>567</v>
      </c>
      <c r="D264" s="51">
        <f t="shared" ref="D264:E264" si="70">SUM(D265:D267)</f>
        <v>779.25</v>
      </c>
      <c r="E264" s="51">
        <f t="shared" si="70"/>
        <v>775.59</v>
      </c>
      <c r="F264" s="52">
        <f t="shared" si="69"/>
        <v>99.530317613089508</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779.25</v>
      </c>
      <c r="E266" s="242">
        <v>775.59</v>
      </c>
      <c r="F266" s="52">
        <f t="shared" si="69"/>
        <v>99.530317613089508</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1320903.3199999998</v>
      </c>
      <c r="E289" s="51">
        <f t="shared" si="79"/>
        <v>1630362.77</v>
      </c>
      <c r="F289" s="52">
        <f t="shared" si="76"/>
        <v>123.42786525814775</v>
      </c>
    </row>
    <row r="290" spans="1:6" ht="12.75" customHeight="1" x14ac:dyDescent="0.2">
      <c r="A290" s="53" t="s">
        <v>607</v>
      </c>
      <c r="B290" s="85" t="s">
        <v>618</v>
      </c>
      <c r="C290" s="50" t="s">
        <v>619</v>
      </c>
      <c r="D290" s="51">
        <f>IF(D6&gt;=D289,D6-D289,0)</f>
        <v>42556.620000000112</v>
      </c>
      <c r="E290" s="51">
        <f>IF(E6&gt;=E289,E6-E289,0)</f>
        <v>7919.8899999998976</v>
      </c>
      <c r="F290" s="52">
        <f t="shared" si="76"/>
        <v>18.610242072795906</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259488.63</v>
      </c>
      <c r="E292" s="242">
        <v>301258.99</v>
      </c>
      <c r="F292" s="52">
        <f t="shared" si="76"/>
        <v>116.09718314054838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2405.86</v>
      </c>
      <c r="E294" s="242">
        <v>2468.1799999999998</v>
      </c>
      <c r="F294" s="52">
        <f t="shared" si="76"/>
        <v>102.59034191515714</v>
      </c>
    </row>
    <row r="295" spans="1:6" ht="24" x14ac:dyDescent="0.2">
      <c r="A295" s="53">
        <v>9661</v>
      </c>
      <c r="B295" s="85" t="s">
        <v>628</v>
      </c>
      <c r="C295" s="50" t="s">
        <v>629</v>
      </c>
      <c r="D295" s="242">
        <v>317.49</v>
      </c>
      <c r="E295" s="242">
        <v>353.06</v>
      </c>
      <c r="F295" s="52">
        <f t="shared" si="76"/>
        <v>111.20350247251882</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25148.61</v>
      </c>
      <c r="E350" s="51">
        <f t="shared" si="95"/>
        <v>22540.959999999999</v>
      </c>
      <c r="F350" s="52">
        <f t="shared" si="81"/>
        <v>89.63103726209917</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25148.61</v>
      </c>
      <c r="E363" s="51">
        <f t="shared" si="99"/>
        <v>22540.959999999999</v>
      </c>
      <c r="F363" s="52">
        <f t="shared" si="81"/>
        <v>89.63103726209917</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14789.43</v>
      </c>
      <c r="E369" s="51">
        <f t="shared" si="101"/>
        <v>4286.32</v>
      </c>
      <c r="F369" s="52">
        <f t="shared" si="81"/>
        <v>28.982320481587188</v>
      </c>
    </row>
    <row r="370" spans="1:6" ht="12.75" customHeight="1" x14ac:dyDescent="0.2">
      <c r="A370" s="53">
        <v>4221</v>
      </c>
      <c r="B370" s="85" t="s">
        <v>673</v>
      </c>
      <c r="C370" s="50" t="s">
        <v>765</v>
      </c>
      <c r="D370" s="242">
        <v>5140.21</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9649.2199999999993</v>
      </c>
      <c r="E376" s="242">
        <v>4286.32</v>
      </c>
      <c r="F376" s="52">
        <f t="shared" si="81"/>
        <v>44.421414373389766</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10359.18</v>
      </c>
      <c r="E383" s="51">
        <f t="shared" si="103"/>
        <v>18254.64</v>
      </c>
      <c r="F383" s="52">
        <f t="shared" si="81"/>
        <v>176.21703648358266</v>
      </c>
    </row>
    <row r="384" spans="1:6" ht="12.75" customHeight="1" x14ac:dyDescent="0.2">
      <c r="A384" s="53">
        <v>4241</v>
      </c>
      <c r="B384" s="85" t="s">
        <v>782</v>
      </c>
      <c r="C384" s="50" t="s">
        <v>783</v>
      </c>
      <c r="D384" s="242">
        <v>10359.18</v>
      </c>
      <c r="E384" s="242">
        <v>18254.64</v>
      </c>
      <c r="F384" s="52">
        <f t="shared" si="81"/>
        <v>176.21703648358266</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25148.61</v>
      </c>
      <c r="E408" s="51">
        <f t="shared" si="111"/>
        <v>22540.959999999999</v>
      </c>
      <c r="F408" s="52">
        <f t="shared" si="81"/>
        <v>89.63103726209917</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258035.23</v>
      </c>
      <c r="E410" s="242">
        <v>283183.84000000003</v>
      </c>
      <c r="F410" s="52">
        <f t="shared" si="81"/>
        <v>109.74619240946286</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1363459.94</v>
      </c>
      <c r="E412" s="51">
        <f>E6+E298</f>
        <v>1638282.66</v>
      </c>
      <c r="F412" s="52">
        <f t="shared" si="81"/>
        <v>120.15627389830024</v>
      </c>
    </row>
    <row r="413" spans="1:6" ht="12.75" customHeight="1" x14ac:dyDescent="0.2">
      <c r="A413" s="53" t="s">
        <v>607</v>
      </c>
      <c r="B413" s="85" t="s">
        <v>830</v>
      </c>
      <c r="C413" s="50" t="s">
        <v>831</v>
      </c>
      <c r="D413" s="51">
        <f t="shared" ref="D413:E413" si="112">D289+D350</f>
        <v>1346051.93</v>
      </c>
      <c r="E413" s="51">
        <f t="shared" si="112"/>
        <v>1652903.73</v>
      </c>
      <c r="F413" s="52">
        <f t="shared" si="81"/>
        <v>122.79643104111146</v>
      </c>
    </row>
    <row r="414" spans="1:6" ht="12.75" customHeight="1" x14ac:dyDescent="0.2">
      <c r="A414" s="53" t="s">
        <v>607</v>
      </c>
      <c r="B414" s="85" t="s">
        <v>832</v>
      </c>
      <c r="C414" s="50" t="s">
        <v>833</v>
      </c>
      <c r="D414" s="51">
        <f t="shared" ref="D414:E414" si="113">IF(D412&gt;=D413,D412-D413,0)</f>
        <v>17408.010000000009</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14621.070000000065</v>
      </c>
      <c r="F415" s="52" t="str">
        <f t="shared" si="81"/>
        <v>-</v>
      </c>
    </row>
    <row r="416" spans="1:6" ht="12.75" customHeight="1" x14ac:dyDescent="0.2">
      <c r="A416" s="60" t="s">
        <v>836</v>
      </c>
      <c r="B416" s="232" t="s">
        <v>837</v>
      </c>
      <c r="C416" s="61" t="s">
        <v>838</v>
      </c>
      <c r="D416" s="51">
        <f t="shared" ref="D416:E416" si="115">IF(D292-D293+D409-D410&gt;=0,D292-D293+D409-D410,0)</f>
        <v>1453.3999999999942</v>
      </c>
      <c r="E416" s="51">
        <f t="shared" si="115"/>
        <v>18075.149999999965</v>
      </c>
      <c r="F416" s="52">
        <f t="shared" si="81"/>
        <v>1243.6459336727698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2405.86</v>
      </c>
      <c r="E418" s="62">
        <f t="shared" si="117"/>
        <v>2468.1799999999998</v>
      </c>
      <c r="F418" s="57">
        <f t="shared" si="81"/>
        <v>102.59034191515714</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1363459.94</v>
      </c>
      <c r="E639" s="51">
        <f t="shared" si="180"/>
        <v>1638282.66</v>
      </c>
      <c r="F639" s="52">
        <f t="shared" si="119"/>
        <v>120.15627389830024</v>
      </c>
    </row>
    <row r="640" spans="1:6" ht="12.75" customHeight="1" x14ac:dyDescent="0.2">
      <c r="A640" s="53" t="s">
        <v>607</v>
      </c>
      <c r="B640" s="85" t="s">
        <v>1276</v>
      </c>
      <c r="C640" s="50" t="s">
        <v>1277</v>
      </c>
      <c r="D640" s="51">
        <f t="shared" ref="D640:E640" si="181">D413+D528</f>
        <v>1346051.93</v>
      </c>
      <c r="E640" s="51">
        <f t="shared" si="181"/>
        <v>1652903.73</v>
      </c>
      <c r="F640" s="52">
        <f t="shared" si="119"/>
        <v>122.79643104111146</v>
      </c>
    </row>
    <row r="641" spans="1:6" ht="12.75" customHeight="1" x14ac:dyDescent="0.2">
      <c r="A641" s="53" t="s">
        <v>607</v>
      </c>
      <c r="B641" s="85" t="s">
        <v>1278</v>
      </c>
      <c r="C641" s="50" t="s">
        <v>1279</v>
      </c>
      <c r="D641" s="51">
        <f t="shared" ref="D641:E641" si="182">IF(D639&gt;=D640,D639-D640,0)</f>
        <v>17408.010000000009</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14621.070000000065</v>
      </c>
      <c r="F642" s="52" t="str">
        <f t="shared" si="119"/>
        <v>-</v>
      </c>
    </row>
    <row r="643" spans="1:6" ht="24" x14ac:dyDescent="0.2">
      <c r="A643" s="60" t="s">
        <v>1282</v>
      </c>
      <c r="B643" s="85" t="s">
        <v>1283</v>
      </c>
      <c r="C643" s="61" t="s">
        <v>1282</v>
      </c>
      <c r="D643" s="51">
        <f t="shared" ref="D643:E643" si="184">IF(D416-D417+D637-D638&gt;=0,D416-D417+D637-D638,0)</f>
        <v>1453.3999999999942</v>
      </c>
      <c r="E643" s="51">
        <f t="shared" si="184"/>
        <v>18075.149999999965</v>
      </c>
      <c r="F643" s="52">
        <f t="shared" si="119"/>
        <v>1243.6459336727698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18861.410000000003</v>
      </c>
      <c r="E645" s="51">
        <f t="shared" si="186"/>
        <v>3454.0799999998999</v>
      </c>
      <c r="F645" s="52">
        <f t="shared" si="119"/>
        <v>18.312946911179491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98076.51</v>
      </c>
      <c r="E647" s="243">
        <v>102665.33</v>
      </c>
      <c r="F647" s="57">
        <f t="shared" si="119"/>
        <v>104.67881656881958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37308.82</v>
      </c>
      <c r="E649" s="242">
        <v>60422.69</v>
      </c>
      <c r="F649" s="52">
        <f t="shared" ref="F649:F724" si="188">IF(D649&lt;&gt;0,IF(E649/D649&gt;=100,"&gt;&gt;100",E649/D649*100),"-")</f>
        <v>161.95283045671238</v>
      </c>
    </row>
    <row r="650" spans="1:6" ht="12.75" customHeight="1" x14ac:dyDescent="0.2">
      <c r="A650" s="53" t="s">
        <v>1295</v>
      </c>
      <c r="B650" s="85" t="s">
        <v>1296</v>
      </c>
      <c r="C650" s="50" t="s">
        <v>1295</v>
      </c>
      <c r="D650" s="242">
        <v>473509.36</v>
      </c>
      <c r="E650" s="242">
        <v>519502.15</v>
      </c>
      <c r="F650" s="52">
        <f t="shared" si="188"/>
        <v>109.71317441327876</v>
      </c>
    </row>
    <row r="651" spans="1:6" ht="12.75" customHeight="1" x14ac:dyDescent="0.2">
      <c r="A651" s="53" t="s">
        <v>1297</v>
      </c>
      <c r="B651" s="85" t="s">
        <v>1298</v>
      </c>
      <c r="C651" s="50" t="s">
        <v>1297</v>
      </c>
      <c r="D651" s="242">
        <v>450395.49</v>
      </c>
      <c r="E651" s="242">
        <v>543631.52</v>
      </c>
      <c r="F651" s="52">
        <f t="shared" si="188"/>
        <v>120.70092442533118</v>
      </c>
    </row>
    <row r="652" spans="1:6" ht="24" x14ac:dyDescent="0.2">
      <c r="A652" s="53">
        <v>11</v>
      </c>
      <c r="B652" s="85" t="s">
        <v>1299</v>
      </c>
      <c r="C652" s="50" t="s">
        <v>1300</v>
      </c>
      <c r="D652" s="51">
        <f t="shared" ref="D652:E652" si="189">+D649+D650-D651</f>
        <v>60422.69</v>
      </c>
      <c r="E652" s="51">
        <f t="shared" si="189"/>
        <v>36293.320000000065</v>
      </c>
      <c r="F652" s="52">
        <f t="shared" si="188"/>
        <v>60.065713724430445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60</v>
      </c>
      <c r="E654" s="262">
        <v>60</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60</v>
      </c>
      <c r="E656" s="262">
        <v>60</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962973.33</v>
      </c>
      <c r="E675" s="242">
        <v>1210442.24</v>
      </c>
      <c r="F675" s="52">
        <f t="shared" si="188"/>
        <v>125.69841783676398</v>
      </c>
    </row>
    <row r="676" spans="1:6" ht="24" x14ac:dyDescent="0.2">
      <c r="A676" s="53">
        <v>63613</v>
      </c>
      <c r="B676" s="232" t="s">
        <v>1348</v>
      </c>
      <c r="C676" s="50" t="s">
        <v>1349</v>
      </c>
      <c r="D676" s="242">
        <v>3000</v>
      </c>
      <c r="E676" s="242"/>
      <c r="F676" s="52">
        <f t="shared" si="188"/>
        <v>0</v>
      </c>
    </row>
    <row r="677" spans="1:6" ht="24" x14ac:dyDescent="0.2">
      <c r="A677" s="53">
        <v>63622</v>
      </c>
      <c r="B677" s="232" t="s">
        <v>1350</v>
      </c>
      <c r="C677" s="50" t="s">
        <v>1351</v>
      </c>
      <c r="D677" s="242">
        <v>17518.7</v>
      </c>
      <c r="E677" s="242">
        <v>17659.02</v>
      </c>
      <c r="F677" s="52">
        <f t="shared" si="188"/>
        <v>100.80097267491308</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4800.3900000000003</v>
      </c>
      <c r="E694" s="242">
        <v>20104</v>
      </c>
      <c r="F694" s="52">
        <f t="shared" si="188"/>
        <v>418.79930588972974</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43280.89</v>
      </c>
      <c r="E710" s="242">
        <v>37349.9</v>
      </c>
      <c r="F710" s="52">
        <f t="shared" si="188"/>
        <v>86.29651562155955</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2342.3000000000002</v>
      </c>
      <c r="F716" s="52" t="str">
        <f t="shared" si="188"/>
        <v>-</v>
      </c>
    </row>
    <row r="717" spans="1:6" ht="12.75" customHeight="1" x14ac:dyDescent="0.2">
      <c r="A717" s="53">
        <v>31215</v>
      </c>
      <c r="B717" s="85" t="s">
        <v>1412</v>
      </c>
      <c r="C717" s="50" t="s">
        <v>1413</v>
      </c>
      <c r="D717" s="242">
        <v>2349.87</v>
      </c>
      <c r="E717" s="242">
        <v>441.44</v>
      </c>
      <c r="F717" s="52">
        <f t="shared" si="188"/>
        <v>18.785720061109764</v>
      </c>
    </row>
    <row r="718" spans="1:6" ht="12.75" customHeight="1" x14ac:dyDescent="0.2">
      <c r="A718" s="53">
        <v>32121</v>
      </c>
      <c r="B718" s="85" t="s">
        <v>1414</v>
      </c>
      <c r="C718" s="50" t="s">
        <v>1415</v>
      </c>
      <c r="D718" s="242">
        <v>24662.87</v>
      </c>
      <c r="E718" s="242">
        <v>24807.85</v>
      </c>
      <c r="F718" s="52">
        <f t="shared" si="188"/>
        <v>100.58784723756804</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1523.02</v>
      </c>
      <c r="E720" s="242">
        <v>2647.8</v>
      </c>
      <c r="F720" s="52">
        <f t="shared" si="188"/>
        <v>173.8519520426521</v>
      </c>
    </row>
    <row r="721" spans="1:6" ht="12.75" customHeight="1" x14ac:dyDescent="0.2">
      <c r="A721" s="53" t="s">
        <v>1420</v>
      </c>
      <c r="B721" s="85" t="s">
        <v>1421</v>
      </c>
      <c r="C721" s="50" t="s">
        <v>1420</v>
      </c>
      <c r="D721" s="242">
        <v>6350</v>
      </c>
      <c r="E721" s="242"/>
      <c r="F721" s="52">
        <f t="shared" si="188"/>
        <v>0</v>
      </c>
    </row>
    <row r="722" spans="1:6" ht="12.75" customHeight="1" x14ac:dyDescent="0.2">
      <c r="A722" s="53" t="s">
        <v>1422</v>
      </c>
      <c r="B722" s="85" t="s">
        <v>1423</v>
      </c>
      <c r="C722" s="50" t="s">
        <v>1422</v>
      </c>
      <c r="D722" s="242">
        <v>1822.24</v>
      </c>
      <c r="E722" s="242"/>
      <c r="F722" s="52">
        <f t="shared" si="188"/>
        <v>0</v>
      </c>
    </row>
    <row r="723" spans="1:6" ht="12.75" customHeight="1" x14ac:dyDescent="0.2">
      <c r="A723" s="53" t="s">
        <v>1424</v>
      </c>
      <c r="B723" s="85" t="s">
        <v>1425</v>
      </c>
      <c r="C723" s="50" t="s">
        <v>1424</v>
      </c>
      <c r="D723" s="242">
        <v>3372.78</v>
      </c>
      <c r="E723" s="242"/>
      <c r="F723" s="52">
        <f t="shared" si="188"/>
        <v>0</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3941.92</v>
      </c>
      <c r="E725" s="242">
        <v>3994.76</v>
      </c>
      <c r="F725" s="52">
        <f t="shared" ref="F725:F979" si="190">IF(D725&lt;&gt;0,IF(E725/D725&gt;=100,"&gt;&gt;100",E725/D725*100),"-")</f>
        <v>101.34046353046232</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2196.4</v>
      </c>
      <c r="E817" s="242">
        <v>1378.04</v>
      </c>
      <c r="F817" s="52">
        <f t="shared" si="190"/>
        <v>62.740848661446002</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35355.5</v>
      </c>
      <c r="E828" s="242">
        <v>28562.84</v>
      </c>
      <c r="F828" s="52">
        <f t="shared" si="190"/>
        <v>80.787543663644982</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48" workbookViewId="0">
      <selection activeCell="C161" sqref="C1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472154.33000000007</v>
      </c>
      <c r="E6" s="229">
        <f t="shared" si="0"/>
        <v>449787.75</v>
      </c>
      <c r="F6" s="230">
        <f t="shared" ref="F6:F260" si="1">IF(D6&gt;0,IF(E6/D6&gt;=100,"&gt;&gt;100",E6/D6*100),"-")</f>
        <v>95.262866698691496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302338.72000000009</v>
      </c>
      <c r="E7" s="104">
        <f t="shared" si="2"/>
        <v>295865.32999999996</v>
      </c>
      <c r="F7" s="93">
        <f t="shared" si="1"/>
        <v>97.858894818367915</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265.45</v>
      </c>
      <c r="E8" s="104">
        <f>E9+E10-E11</f>
        <v>265.45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265.45</v>
      </c>
      <c r="E10" s="247">
        <v>265.45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144602.67000000004</v>
      </c>
      <c r="E12" s="104">
        <f t="shared" si="3"/>
        <v>138129.27999999997</v>
      </c>
      <c r="F12" s="93">
        <f t="shared" si="1"/>
        <v>95.523326090728432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127486.89000000001</v>
      </c>
      <c r="E13" s="104">
        <f t="shared" si="4"/>
        <v>114712.98999999999</v>
      </c>
      <c r="F13" s="93">
        <f t="shared" si="1"/>
        <v>89.980224633293645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1021913.13</v>
      </c>
      <c r="E15" s="247">
        <v>1021913.13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894426.24</v>
      </c>
      <c r="E18" s="247">
        <v>907200.14</v>
      </c>
      <c r="F18" s="93">
        <f t="shared" si="1"/>
        <v>101.42816695538808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14395.630000000005</v>
      </c>
      <c r="E19" s="104">
        <f t="shared" si="5"/>
        <v>20238.979999999981</v>
      </c>
      <c r="F19" s="93">
        <f t="shared" si="1"/>
        <v>140.59113772721287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227672.15</v>
      </c>
      <c r="E20" s="247">
        <v>273332.03999999998</v>
      </c>
      <c r="F20" s="93">
        <f t="shared" si="1"/>
        <v>120.05510555419272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10526.18</v>
      </c>
      <c r="E21" s="247">
        <v>11871.74</v>
      </c>
      <c r="F21" s="93">
        <f t="shared" si="1"/>
        <v>112.7829849005052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8311.9</v>
      </c>
      <c r="E23" s="247">
        <v>8311.9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2760.63</v>
      </c>
      <c r="E24" s="247">
        <v>2760.63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5138.1899999999996</v>
      </c>
      <c r="E25" s="247">
        <v>5138.1899999999996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39166.120000000003</v>
      </c>
      <c r="E26" s="247">
        <v>46488.69</v>
      </c>
      <c r="F26" s="93">
        <f t="shared" si="1"/>
        <v>118.69618435525398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279179.53999999998</v>
      </c>
      <c r="E28" s="247">
        <v>327664.21000000002</v>
      </c>
      <c r="F28" s="93">
        <f t="shared" si="1"/>
        <v>117.36684214036603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2720.1500000000087</v>
      </c>
      <c r="E35" s="104">
        <f t="shared" si="7"/>
        <v>3177.3100000000122</v>
      </c>
      <c r="F35" s="93">
        <f t="shared" si="1"/>
        <v>116.80642611620691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102036.57</v>
      </c>
      <c r="E36" s="247">
        <v>120291.21</v>
      </c>
      <c r="F36" s="93">
        <f t="shared" si="1"/>
        <v>117.89029168659823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99316.42</v>
      </c>
      <c r="E40" s="247">
        <v>117113.9</v>
      </c>
      <c r="F40" s="93">
        <f t="shared" si="1"/>
        <v>117.91997738138366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30402.15</v>
      </c>
      <c r="E54" s="247">
        <v>31035.95</v>
      </c>
      <c r="F54" s="93">
        <f t="shared" si="1"/>
        <v>102.08472098190424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30402.15</v>
      </c>
      <c r="E55" s="247">
        <v>31035.95</v>
      </c>
      <c r="F55" s="93">
        <f t="shared" si="1"/>
        <v>102.08472098190424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157470.6</v>
      </c>
      <c r="E56" s="104">
        <f t="shared" si="11"/>
        <v>157470.6</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157470.6</v>
      </c>
      <c r="E57" s="247">
        <v>157470.6</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169815.61</v>
      </c>
      <c r="E68" s="104">
        <f t="shared" si="13"/>
        <v>153922.42000000001</v>
      </c>
      <c r="F68" s="93">
        <f t="shared" si="1"/>
        <v>90.640913400128539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60422.69</v>
      </c>
      <c r="E69" s="104">
        <f t="shared" si="14"/>
        <v>36293.32</v>
      </c>
      <c r="F69" s="93">
        <f t="shared" si="1"/>
        <v>60.065713724430339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60313.46</v>
      </c>
      <c r="E70" s="104">
        <f t="shared" si="15"/>
        <v>36087.800000000003</v>
      </c>
      <c r="F70" s="93">
        <f t="shared" si="1"/>
        <v>59.833741920957614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60313.46</v>
      </c>
      <c r="E72" s="247">
        <v>36087.800000000003</v>
      </c>
      <c r="F72" s="93">
        <f t="shared" si="1"/>
        <v>59.833741920957614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109.23</v>
      </c>
      <c r="E76" s="247">
        <v>205.52</v>
      </c>
      <c r="F76" s="93">
        <f t="shared" si="1"/>
        <v>188.1534377002655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10417.31</v>
      </c>
      <c r="E78" s="104">
        <f>E79+SUM(E82:E84)-E85+E86</f>
        <v>12495.59</v>
      </c>
      <c r="F78" s="93">
        <f t="shared" si="1"/>
        <v>119.95025587219735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45.22</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10372.09</v>
      </c>
      <c r="E86" s="247">
        <v>12495.59</v>
      </c>
      <c r="F86" s="93">
        <f t="shared" si="1"/>
        <v>120.47321224555515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899.09999999999991</v>
      </c>
      <c r="E146" s="104">
        <f t="shared" si="26"/>
        <v>2468.1799999999998</v>
      </c>
      <c r="F146" s="93">
        <f t="shared" si="1"/>
        <v>274.51673896118342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1702.59</v>
      </c>
      <c r="E159" s="247">
        <v>3236.1</v>
      </c>
      <c r="F159" s="93">
        <f t="shared" si="1"/>
        <v>190.06924744066393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317.49</v>
      </c>
      <c r="E160" s="247">
        <v>353.06</v>
      </c>
      <c r="F160" s="93">
        <f t="shared" si="1"/>
        <v>111.20350247251882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1120.98</v>
      </c>
      <c r="E163" s="247">
        <v>1120.98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98076.51</v>
      </c>
      <c r="E170" s="104">
        <f t="shared" si="29"/>
        <v>102665.33</v>
      </c>
      <c r="F170" s="93">
        <f t="shared" si="1"/>
        <v>104.67881656881958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98076.51</v>
      </c>
      <c r="E173" s="247">
        <v>102665.33</v>
      </c>
      <c r="F173" s="93">
        <f t="shared" si="1"/>
        <v>104.67881656881958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472154.32999999996</v>
      </c>
      <c r="E175" s="104">
        <f t="shared" si="30"/>
        <v>449787.74999999994</v>
      </c>
      <c r="F175" s="93">
        <f t="shared" si="1"/>
        <v>95.262866698691511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149909.84000000003</v>
      </c>
      <c r="E176" s="104">
        <f t="shared" si="31"/>
        <v>149361.65999999997</v>
      </c>
      <c r="F176" s="93">
        <f t="shared" si="1"/>
        <v>99.634326872738939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137585.95000000001</v>
      </c>
      <c r="E177" s="104">
        <f t="shared" si="32"/>
        <v>149361.65999999997</v>
      </c>
      <c r="F177" s="93">
        <f t="shared" si="1"/>
        <v>108.55880269751378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97302.55</v>
      </c>
      <c r="E178" s="247">
        <v>120104.19</v>
      </c>
      <c r="F178" s="93">
        <f t="shared" si="1"/>
        <v>123.43375379165293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20300.22</v>
      </c>
      <c r="E179" s="247">
        <v>19218.93</v>
      </c>
      <c r="F179" s="93">
        <f t="shared" si="1"/>
        <v>94.67350600141279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645.92999999999995</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645.92999999999995</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4268.7299999999996</v>
      </c>
      <c r="E186" s="247">
        <v>343.2</v>
      </c>
      <c r="F186" s="93">
        <f t="shared" si="1"/>
        <v>8.0398619729989953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15714.45</v>
      </c>
      <c r="E188" s="247">
        <v>9049.41</v>
      </c>
      <c r="F188" s="93">
        <f t="shared" si="1"/>
        <v>57.586552504223818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12323.89</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322244.48999999993</v>
      </c>
      <c r="E237" s="104">
        <f t="shared" si="41"/>
        <v>300426.08999999997</v>
      </c>
      <c r="F237" s="93">
        <f t="shared" si="1"/>
        <v>93.229240319981898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300977.21999999997</v>
      </c>
      <c r="E238" s="104">
        <f t="shared" si="42"/>
        <v>294503.82999999996</v>
      </c>
      <c r="F238" s="93">
        <f t="shared" si="1"/>
        <v>97.849209318897948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300977.21999999997</v>
      </c>
      <c r="E239" s="104">
        <f t="shared" si="43"/>
        <v>294503.82999999996</v>
      </c>
      <c r="F239" s="93">
        <f t="shared" si="1"/>
        <v>97.849209318897948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279752.92</v>
      </c>
      <c r="E240" s="247">
        <v>275381.96999999997</v>
      </c>
      <c r="F240" s="93">
        <f t="shared" si="1"/>
        <v>98.437567693663382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21224.3</v>
      </c>
      <c r="E241" s="247">
        <v>19121.86</v>
      </c>
      <c r="F241" s="93">
        <f t="shared" si="1"/>
        <v>90.094184496072899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18861.409999999974</v>
      </c>
      <c r="E245" s="104">
        <f t="shared" si="45"/>
        <v>3454.0800000000163</v>
      </c>
      <c r="F245" s="93">
        <f t="shared" si="1"/>
        <v>18.312946911180134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302045.25</v>
      </c>
      <c r="E246" s="104">
        <f t="shared" si="46"/>
        <v>309178.88</v>
      </c>
      <c r="F246" s="93">
        <f t="shared" si="1"/>
        <v>102.36177526380568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302045.25</v>
      </c>
      <c r="E247" s="247">
        <v>309178.88</v>
      </c>
      <c r="F247" s="93">
        <f t="shared" si="1"/>
        <v>102.36177526380568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283183.84000000003</v>
      </c>
      <c r="E250" s="104">
        <f t="shared" si="47"/>
        <v>305724.79999999999</v>
      </c>
      <c r="F250" s="93">
        <f t="shared" si="1"/>
        <v>107.95983273621827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283183.84000000003</v>
      </c>
      <c r="E252" s="247">
        <v>305724.79999999999</v>
      </c>
      <c r="F252" s="93">
        <f t="shared" si="1"/>
        <v>107.95983273621827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2405.86</v>
      </c>
      <c r="E255" s="247">
        <v>2468.1799999999998</v>
      </c>
      <c r="F255" s="93">
        <f t="shared" si="1"/>
        <v>102.59034191515714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663.67</v>
      </c>
      <c r="E259" s="104">
        <f t="shared" si="49"/>
        <v>663.67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663.67</v>
      </c>
      <c r="E260" s="248">
        <v>663.67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2020.08</v>
      </c>
      <c r="E264" s="247">
        <v>3589.16</v>
      </c>
      <c r="F264" s="93">
        <f t="shared" si="50"/>
        <v>177.67415151875173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10372.09</v>
      </c>
      <c r="E268" s="247">
        <v>7876.84</v>
      </c>
      <c r="F268" s="93">
        <f t="shared" si="50"/>
        <v>75.942649938440567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4618.75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1678.11</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137585.95000000001</v>
      </c>
      <c r="E288" s="247">
        <v>147683.54999999999</v>
      </c>
      <c r="F288" s="93">
        <f t="shared" si="50"/>
        <v>107.33912147279571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12323.89</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15714.45</v>
      </c>
      <c r="E302" s="247">
        <v>9049.41</v>
      </c>
      <c r="F302" s="93">
        <f t="shared" si="50"/>
        <v>57.586552504223818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94" workbookViewId="0">
      <selection activeCell="E114" sqref="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1346051.9300000002</v>
      </c>
      <c r="E114" s="81">
        <f t="shared" si="22"/>
        <v>1652903.73</v>
      </c>
      <c r="F114" s="63">
        <f t="shared" si="1"/>
        <v>122.79643104111145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1257856.5900000001</v>
      </c>
      <c r="E115" s="81">
        <f t="shared" si="23"/>
        <v>1550124.17</v>
      </c>
      <c r="F115" s="63">
        <f t="shared" si="1"/>
        <v>123.23536580589047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1257856.5900000001</v>
      </c>
      <c r="E117" s="249">
        <v>1550124.17</v>
      </c>
      <c r="F117" s="63">
        <f t="shared" si="1"/>
        <v>123.23536580589047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88195.34</v>
      </c>
      <c r="E126" s="249">
        <v>102779.56</v>
      </c>
      <c r="F126" s="63">
        <f t="shared" si="1"/>
        <v>116.5362705104374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1346051.9300000002</v>
      </c>
      <c r="E141" s="106">
        <f t="shared" si="28"/>
        <v>1652903.73</v>
      </c>
      <c r="F141" s="82">
        <f t="shared" si="1"/>
        <v>122.79643104111145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C18" sqref="C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26517.26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26517.26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26517.26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26517.26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1"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149909.84</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1668561.3599999999</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1646020.4</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1387719.2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217184.23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2154.64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29233.53</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9728.7999999999993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22540.959999999999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1669109.5400000003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1634244.6900000002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1364917.56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218265.52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1508.71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33159.06</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16393.84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34864.85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149361.65999999968</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1678.11</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1678.11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1678.11</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147683.55000000002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9049.41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138634.14000000001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15317</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2025-01-31T11:45:56Z</cp:lastPrinted>
  <dcterms:created xsi:type="dcterms:W3CDTF">2022-04-01T05:14:30Z</dcterms:created>
  <dcterms:modified xsi:type="dcterms:W3CDTF">2025-01-31T11:50:02Z</dcterms:modified>
</cp:coreProperties>
</file>